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 Proceso Tecnicos\Documentos\REPOSITORIO DIGITAL\Archivos repositorio\Ingenieria\Programa ingenieria mecanica\TMEC 1119\"/>
    </mc:Choice>
  </mc:AlternateContent>
  <bookViews>
    <workbookView xWindow="240" yWindow="120" windowWidth="20115" windowHeight="7950" firstSheet="2" activeTab="8"/>
  </bookViews>
  <sheets>
    <sheet name="TEMPERATURAS" sheetId="1" r:id="rId1"/>
    <sheet name="PAREDES" sheetId="2" r:id="rId2"/>
    <sheet name="TECHO" sheetId="3" r:id="rId3"/>
    <sheet name="VENTANAS" sheetId="4" r:id="rId4"/>
    <sheet name="PUERTAS" sheetId="5" r:id="rId5"/>
    <sheet name="PERSONAS" sheetId="6" r:id="rId6"/>
    <sheet name="ILUMINACION" sheetId="7" r:id="rId7"/>
    <sheet name="EQUIPOS" sheetId="8" r:id="rId8"/>
    <sheet name="CARGA TOTAL" sheetId="9" r:id="rId9"/>
  </sheets>
  <calcPr calcId="152511"/>
</workbook>
</file>

<file path=xl/calcChain.xml><?xml version="1.0" encoding="utf-8"?>
<calcChain xmlns="http://schemas.openxmlformats.org/spreadsheetml/2006/main">
  <c r="K6" i="9" l="1"/>
  <c r="T7" i="3"/>
  <c r="W7" i="3" s="1"/>
  <c r="J25" i="9" l="1"/>
  <c r="J21" i="9"/>
  <c r="J17" i="9"/>
  <c r="J13" i="9"/>
  <c r="J9" i="9"/>
  <c r="J5" i="9"/>
  <c r="BB12" i="2"/>
  <c r="BI12" i="2"/>
  <c r="K7" i="9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4" i="9"/>
  <c r="J6" i="9"/>
  <c r="J7" i="9"/>
  <c r="J8" i="9"/>
  <c r="J10" i="9"/>
  <c r="J11" i="9"/>
  <c r="J12" i="9"/>
  <c r="J14" i="9"/>
  <c r="J15" i="9"/>
  <c r="J16" i="9"/>
  <c r="J18" i="9"/>
  <c r="J19" i="9"/>
  <c r="J20" i="9"/>
  <c r="J22" i="9"/>
  <c r="J23" i="9"/>
  <c r="J24" i="9"/>
  <c r="J26" i="9"/>
  <c r="J27" i="9"/>
  <c r="J4" i="9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66" i="5"/>
  <c r="E7" i="8"/>
  <c r="K14" i="9" l="1"/>
  <c r="K15" i="9"/>
  <c r="BJ12" i="2"/>
  <c r="K16" i="9"/>
  <c r="K8" i="9"/>
  <c r="BB122" i="2"/>
  <c r="BB121" i="2"/>
  <c r="BB120" i="2"/>
  <c r="BB119" i="2"/>
  <c r="BB118" i="2"/>
  <c r="BB117" i="2"/>
  <c r="BB116" i="2"/>
  <c r="BB115" i="2"/>
  <c r="BB114" i="2"/>
  <c r="BB113" i="2"/>
  <c r="BB112" i="2"/>
  <c r="BB111" i="2"/>
  <c r="BB110" i="2"/>
  <c r="BB109" i="2"/>
  <c r="BB108" i="2"/>
  <c r="BB107" i="2"/>
  <c r="BB106" i="2"/>
  <c r="BB105" i="2"/>
  <c r="BB104" i="2"/>
  <c r="BB103" i="2"/>
  <c r="BB102" i="2"/>
  <c r="BB101" i="2"/>
  <c r="BB100" i="2"/>
  <c r="BB99" i="2"/>
  <c r="AP122" i="2"/>
  <c r="AP121" i="2"/>
  <c r="AP120" i="2"/>
  <c r="AP119" i="2"/>
  <c r="AP118" i="2"/>
  <c r="AP117" i="2"/>
  <c r="AP116" i="2"/>
  <c r="AP115" i="2"/>
  <c r="AP114" i="2"/>
  <c r="AP113" i="2"/>
  <c r="AP112" i="2"/>
  <c r="AP111" i="2"/>
  <c r="AP110" i="2"/>
  <c r="AP109" i="2"/>
  <c r="AP108" i="2"/>
  <c r="AP107" i="2"/>
  <c r="AP106" i="2"/>
  <c r="AP105" i="2"/>
  <c r="AP104" i="2"/>
  <c r="AP103" i="2"/>
  <c r="AP102" i="2"/>
  <c r="AP101" i="2"/>
  <c r="AP100" i="2"/>
  <c r="AP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99" i="2"/>
  <c r="BB93" i="2"/>
  <c r="BB92" i="2"/>
  <c r="BB91" i="2"/>
  <c r="BB90" i="2"/>
  <c r="BB89" i="2"/>
  <c r="BB88" i="2"/>
  <c r="BB87" i="2"/>
  <c r="BB86" i="2"/>
  <c r="BB85" i="2"/>
  <c r="BB84" i="2"/>
  <c r="BB83" i="2"/>
  <c r="BB82" i="2"/>
  <c r="BB81" i="2"/>
  <c r="BB80" i="2"/>
  <c r="BB79" i="2"/>
  <c r="BB78" i="2"/>
  <c r="BB77" i="2"/>
  <c r="BB76" i="2"/>
  <c r="BB75" i="2"/>
  <c r="BB74" i="2"/>
  <c r="BB73" i="2"/>
  <c r="BB72" i="2"/>
  <c r="BB71" i="2"/>
  <c r="BB70" i="2"/>
  <c r="AP93" i="2"/>
  <c r="AP92" i="2"/>
  <c r="AP91" i="2"/>
  <c r="AP90" i="2"/>
  <c r="AP89" i="2"/>
  <c r="AP88" i="2"/>
  <c r="AP87" i="2"/>
  <c r="AP86" i="2"/>
  <c r="AP85" i="2"/>
  <c r="AP84" i="2"/>
  <c r="AP83" i="2"/>
  <c r="AP82" i="2"/>
  <c r="AP81" i="2"/>
  <c r="AP80" i="2"/>
  <c r="AP79" i="2"/>
  <c r="AP78" i="2"/>
  <c r="AP77" i="2"/>
  <c r="AP76" i="2"/>
  <c r="AP75" i="2"/>
  <c r="AP74" i="2"/>
  <c r="AP73" i="2"/>
  <c r="AP72" i="2"/>
  <c r="AP71" i="2"/>
  <c r="AP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70" i="2"/>
  <c r="BB35" i="2"/>
  <c r="BB34" i="2"/>
  <c r="BB33" i="2"/>
  <c r="BB32" i="2"/>
  <c r="BB31" i="2"/>
  <c r="BB30" i="2"/>
  <c r="BB29" i="2"/>
  <c r="BB28" i="2"/>
  <c r="BB27" i="2"/>
  <c r="BB26" i="2"/>
  <c r="BB25" i="2"/>
  <c r="BB24" i="2"/>
  <c r="BB23" i="2"/>
  <c r="BB22" i="2"/>
  <c r="BB21" i="2"/>
  <c r="BB20" i="2"/>
  <c r="BB19" i="2"/>
  <c r="BB18" i="2"/>
  <c r="BB17" i="2"/>
  <c r="BB16" i="2"/>
  <c r="BB15" i="2"/>
  <c r="BB14" i="2"/>
  <c r="BB13" i="2"/>
  <c r="AP35" i="2"/>
  <c r="AP34" i="2"/>
  <c r="AP33" i="2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12" i="2"/>
  <c r="I66" i="4" l="1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65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37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9" i="4"/>
  <c r="B5" i="4"/>
  <c r="E5" i="4" s="1"/>
  <c r="P381" i="3"/>
  <c r="Q381" i="3" s="1"/>
  <c r="P380" i="3"/>
  <c r="Q380" i="3" s="1"/>
  <c r="P379" i="3"/>
  <c r="Q379" i="3" s="1"/>
  <c r="P378" i="3"/>
  <c r="Q378" i="3" s="1"/>
  <c r="P377" i="3"/>
  <c r="Q377" i="3" s="1"/>
  <c r="P376" i="3"/>
  <c r="Q376" i="3" s="1"/>
  <c r="P375" i="3"/>
  <c r="Q375" i="3" s="1"/>
  <c r="P374" i="3"/>
  <c r="Q374" i="3" s="1"/>
  <c r="P373" i="3"/>
  <c r="Q373" i="3" s="1"/>
  <c r="P372" i="3"/>
  <c r="Q372" i="3" s="1"/>
  <c r="P371" i="3"/>
  <c r="Q371" i="3" s="1"/>
  <c r="P370" i="3"/>
  <c r="Q370" i="3" s="1"/>
  <c r="P369" i="3"/>
  <c r="Q369" i="3" s="1"/>
  <c r="P368" i="3"/>
  <c r="Q368" i="3" s="1"/>
  <c r="P367" i="3"/>
  <c r="Q367" i="3" s="1"/>
  <c r="P366" i="3"/>
  <c r="Q366" i="3" s="1"/>
  <c r="P365" i="3"/>
  <c r="Q365" i="3" s="1"/>
  <c r="P364" i="3"/>
  <c r="Q364" i="3" s="1"/>
  <c r="P363" i="3"/>
  <c r="Q363" i="3" s="1"/>
  <c r="P362" i="3"/>
  <c r="Q362" i="3" s="1"/>
  <c r="P361" i="3"/>
  <c r="Q361" i="3" s="1"/>
  <c r="P360" i="3"/>
  <c r="Q360" i="3" s="1"/>
  <c r="P359" i="3"/>
  <c r="Q359" i="3" s="1"/>
  <c r="P358" i="3"/>
  <c r="Q358" i="3" s="1"/>
  <c r="P352" i="3"/>
  <c r="Q352" i="3" s="1"/>
  <c r="P351" i="3"/>
  <c r="Q351" i="3" s="1"/>
  <c r="P350" i="3"/>
  <c r="Q350" i="3" s="1"/>
  <c r="P349" i="3"/>
  <c r="Q349" i="3" s="1"/>
  <c r="P348" i="3"/>
  <c r="Q348" i="3" s="1"/>
  <c r="P347" i="3"/>
  <c r="Q347" i="3" s="1"/>
  <c r="P346" i="3"/>
  <c r="Q346" i="3" s="1"/>
  <c r="P345" i="3"/>
  <c r="Q345" i="3" s="1"/>
  <c r="P344" i="3"/>
  <c r="Q344" i="3" s="1"/>
  <c r="P343" i="3"/>
  <c r="Q343" i="3" s="1"/>
  <c r="P342" i="3"/>
  <c r="Q342" i="3" s="1"/>
  <c r="P341" i="3"/>
  <c r="Q341" i="3" s="1"/>
  <c r="P340" i="3"/>
  <c r="Q340" i="3" s="1"/>
  <c r="P339" i="3"/>
  <c r="Q339" i="3" s="1"/>
  <c r="P338" i="3"/>
  <c r="Q338" i="3" s="1"/>
  <c r="P337" i="3"/>
  <c r="Q337" i="3" s="1"/>
  <c r="P336" i="3"/>
  <c r="Q336" i="3" s="1"/>
  <c r="P335" i="3"/>
  <c r="Q335" i="3" s="1"/>
  <c r="P334" i="3"/>
  <c r="Q334" i="3" s="1"/>
  <c r="P333" i="3"/>
  <c r="Q333" i="3" s="1"/>
  <c r="P332" i="3"/>
  <c r="Q332" i="3" s="1"/>
  <c r="P331" i="3"/>
  <c r="Q331" i="3" s="1"/>
  <c r="P330" i="3"/>
  <c r="Q330" i="3" s="1"/>
  <c r="P329" i="3"/>
  <c r="Q329" i="3" s="1"/>
  <c r="P323" i="3"/>
  <c r="Q323" i="3" s="1"/>
  <c r="P322" i="3"/>
  <c r="Q322" i="3" s="1"/>
  <c r="P321" i="3"/>
  <c r="Q321" i="3" s="1"/>
  <c r="P320" i="3"/>
  <c r="Q320" i="3" s="1"/>
  <c r="P319" i="3"/>
  <c r="Q319" i="3" s="1"/>
  <c r="P318" i="3"/>
  <c r="Q318" i="3" s="1"/>
  <c r="P317" i="3"/>
  <c r="Q317" i="3" s="1"/>
  <c r="P316" i="3"/>
  <c r="Q316" i="3" s="1"/>
  <c r="P315" i="3"/>
  <c r="Q315" i="3" s="1"/>
  <c r="P314" i="3"/>
  <c r="Q314" i="3" s="1"/>
  <c r="P313" i="3"/>
  <c r="Q313" i="3" s="1"/>
  <c r="P312" i="3"/>
  <c r="Q312" i="3" s="1"/>
  <c r="P311" i="3"/>
  <c r="Q311" i="3" s="1"/>
  <c r="P310" i="3"/>
  <c r="Q310" i="3" s="1"/>
  <c r="P309" i="3"/>
  <c r="Q309" i="3" s="1"/>
  <c r="P308" i="3"/>
  <c r="Q308" i="3" s="1"/>
  <c r="P307" i="3"/>
  <c r="Q307" i="3" s="1"/>
  <c r="P306" i="3"/>
  <c r="Q306" i="3" s="1"/>
  <c r="P305" i="3"/>
  <c r="Q305" i="3" s="1"/>
  <c r="P304" i="3"/>
  <c r="Q304" i="3" s="1"/>
  <c r="P303" i="3"/>
  <c r="Q303" i="3" s="1"/>
  <c r="P302" i="3"/>
  <c r="Q302" i="3" s="1"/>
  <c r="P301" i="3"/>
  <c r="Q301" i="3" s="1"/>
  <c r="P300" i="3"/>
  <c r="Q300" i="3" s="1"/>
  <c r="P294" i="3"/>
  <c r="Q294" i="3" s="1"/>
  <c r="P293" i="3"/>
  <c r="Q293" i="3" s="1"/>
  <c r="P292" i="3"/>
  <c r="Q292" i="3" s="1"/>
  <c r="P291" i="3"/>
  <c r="Q291" i="3" s="1"/>
  <c r="P290" i="3"/>
  <c r="Q290" i="3" s="1"/>
  <c r="P289" i="3"/>
  <c r="Q289" i="3" s="1"/>
  <c r="P288" i="3"/>
  <c r="Q288" i="3" s="1"/>
  <c r="P287" i="3"/>
  <c r="Q287" i="3" s="1"/>
  <c r="P286" i="3"/>
  <c r="Q286" i="3" s="1"/>
  <c r="P285" i="3"/>
  <c r="Q285" i="3" s="1"/>
  <c r="P284" i="3"/>
  <c r="Q284" i="3" s="1"/>
  <c r="P283" i="3"/>
  <c r="Q283" i="3" s="1"/>
  <c r="P282" i="3"/>
  <c r="Q282" i="3" s="1"/>
  <c r="P281" i="3"/>
  <c r="Q281" i="3" s="1"/>
  <c r="P280" i="3"/>
  <c r="Q280" i="3" s="1"/>
  <c r="P279" i="3"/>
  <c r="Q279" i="3" s="1"/>
  <c r="P278" i="3"/>
  <c r="Q278" i="3" s="1"/>
  <c r="P277" i="3"/>
  <c r="Q277" i="3" s="1"/>
  <c r="P276" i="3"/>
  <c r="Q276" i="3" s="1"/>
  <c r="P275" i="3"/>
  <c r="Q275" i="3" s="1"/>
  <c r="P274" i="3"/>
  <c r="Q274" i="3" s="1"/>
  <c r="P273" i="3"/>
  <c r="Q273" i="3" s="1"/>
  <c r="P272" i="3"/>
  <c r="Q272" i="3" s="1"/>
  <c r="P271" i="3"/>
  <c r="Q271" i="3" s="1"/>
  <c r="B265" i="3"/>
  <c r="E265" i="3" s="1"/>
  <c r="P250" i="3"/>
  <c r="Q250" i="3" s="1"/>
  <c r="P249" i="3"/>
  <c r="Q249" i="3" s="1"/>
  <c r="P248" i="3"/>
  <c r="Q248" i="3" s="1"/>
  <c r="P247" i="3"/>
  <c r="Q247" i="3" s="1"/>
  <c r="P246" i="3"/>
  <c r="Q246" i="3" s="1"/>
  <c r="P245" i="3"/>
  <c r="Q245" i="3" s="1"/>
  <c r="P244" i="3"/>
  <c r="Q244" i="3" s="1"/>
  <c r="P243" i="3"/>
  <c r="Q243" i="3" s="1"/>
  <c r="P242" i="3"/>
  <c r="Q242" i="3" s="1"/>
  <c r="P241" i="3"/>
  <c r="Q241" i="3" s="1"/>
  <c r="P240" i="3"/>
  <c r="Q240" i="3" s="1"/>
  <c r="P239" i="3"/>
  <c r="Q239" i="3" s="1"/>
  <c r="P238" i="3"/>
  <c r="Q238" i="3" s="1"/>
  <c r="P237" i="3"/>
  <c r="Q237" i="3" s="1"/>
  <c r="P236" i="3"/>
  <c r="Q236" i="3" s="1"/>
  <c r="P235" i="3"/>
  <c r="Q235" i="3" s="1"/>
  <c r="P234" i="3"/>
  <c r="Q234" i="3" s="1"/>
  <c r="P233" i="3"/>
  <c r="Q233" i="3" s="1"/>
  <c r="P232" i="3"/>
  <c r="Q232" i="3" s="1"/>
  <c r="P231" i="3"/>
  <c r="Q231" i="3" s="1"/>
  <c r="P230" i="3"/>
  <c r="Q230" i="3" s="1"/>
  <c r="P229" i="3"/>
  <c r="Q229" i="3" s="1"/>
  <c r="P228" i="3"/>
  <c r="Q228" i="3" s="1"/>
  <c r="P227" i="3"/>
  <c r="Q227" i="3" s="1"/>
  <c r="P221" i="3"/>
  <c r="Q221" i="3" s="1"/>
  <c r="P220" i="3"/>
  <c r="Q220" i="3" s="1"/>
  <c r="P219" i="3"/>
  <c r="Q219" i="3" s="1"/>
  <c r="P218" i="3"/>
  <c r="Q218" i="3" s="1"/>
  <c r="P217" i="3"/>
  <c r="Q217" i="3" s="1"/>
  <c r="P216" i="3"/>
  <c r="Q216" i="3" s="1"/>
  <c r="P215" i="3"/>
  <c r="Q215" i="3" s="1"/>
  <c r="P214" i="3"/>
  <c r="Q214" i="3" s="1"/>
  <c r="P213" i="3"/>
  <c r="Q213" i="3" s="1"/>
  <c r="P212" i="3"/>
  <c r="Q212" i="3" s="1"/>
  <c r="P211" i="3"/>
  <c r="Q211" i="3" s="1"/>
  <c r="P210" i="3"/>
  <c r="Q210" i="3" s="1"/>
  <c r="P209" i="3"/>
  <c r="Q209" i="3" s="1"/>
  <c r="P208" i="3"/>
  <c r="Q208" i="3" s="1"/>
  <c r="P207" i="3"/>
  <c r="Q207" i="3" s="1"/>
  <c r="P206" i="3"/>
  <c r="Q206" i="3" s="1"/>
  <c r="P205" i="3"/>
  <c r="Q205" i="3" s="1"/>
  <c r="P204" i="3"/>
  <c r="Q204" i="3" s="1"/>
  <c r="P203" i="3"/>
  <c r="Q203" i="3" s="1"/>
  <c r="P202" i="3"/>
  <c r="Q202" i="3" s="1"/>
  <c r="P201" i="3"/>
  <c r="Q201" i="3" s="1"/>
  <c r="P200" i="3"/>
  <c r="Q200" i="3" s="1"/>
  <c r="P199" i="3"/>
  <c r="Q199" i="3" s="1"/>
  <c r="P198" i="3"/>
  <c r="Q198" i="3" s="1"/>
  <c r="P192" i="3"/>
  <c r="Q192" i="3" s="1"/>
  <c r="P191" i="3"/>
  <c r="Q191" i="3" s="1"/>
  <c r="P190" i="3"/>
  <c r="Q190" i="3" s="1"/>
  <c r="P189" i="3"/>
  <c r="Q189" i="3" s="1"/>
  <c r="P188" i="3"/>
  <c r="Q188" i="3" s="1"/>
  <c r="P187" i="3"/>
  <c r="Q187" i="3" s="1"/>
  <c r="P186" i="3"/>
  <c r="Q186" i="3" s="1"/>
  <c r="P185" i="3"/>
  <c r="Q185" i="3" s="1"/>
  <c r="P184" i="3"/>
  <c r="Q184" i="3" s="1"/>
  <c r="P183" i="3"/>
  <c r="Q183" i="3" s="1"/>
  <c r="P182" i="3"/>
  <c r="Q182" i="3" s="1"/>
  <c r="P181" i="3"/>
  <c r="Q181" i="3" s="1"/>
  <c r="P180" i="3"/>
  <c r="Q180" i="3" s="1"/>
  <c r="P179" i="3"/>
  <c r="Q179" i="3" s="1"/>
  <c r="P178" i="3"/>
  <c r="Q178" i="3" s="1"/>
  <c r="P177" i="3"/>
  <c r="Q177" i="3" s="1"/>
  <c r="P176" i="3"/>
  <c r="Q176" i="3" s="1"/>
  <c r="P175" i="3"/>
  <c r="Q175" i="3" s="1"/>
  <c r="P174" i="3"/>
  <c r="Q174" i="3" s="1"/>
  <c r="P173" i="3"/>
  <c r="Q173" i="3" s="1"/>
  <c r="P172" i="3"/>
  <c r="Q172" i="3" s="1"/>
  <c r="P171" i="3"/>
  <c r="Q171" i="3" s="1"/>
  <c r="P170" i="3"/>
  <c r="Q170" i="3" s="1"/>
  <c r="P169" i="3"/>
  <c r="Q169" i="3" s="1"/>
  <c r="P163" i="3"/>
  <c r="Q163" i="3" s="1"/>
  <c r="P162" i="3"/>
  <c r="Q162" i="3" s="1"/>
  <c r="P161" i="3"/>
  <c r="Q161" i="3" s="1"/>
  <c r="P160" i="3"/>
  <c r="Q160" i="3" s="1"/>
  <c r="P159" i="3"/>
  <c r="Q159" i="3" s="1"/>
  <c r="P158" i="3"/>
  <c r="Q158" i="3" s="1"/>
  <c r="P157" i="3"/>
  <c r="Q157" i="3" s="1"/>
  <c r="P156" i="3"/>
  <c r="Q156" i="3" s="1"/>
  <c r="P155" i="3"/>
  <c r="Q155" i="3" s="1"/>
  <c r="P154" i="3"/>
  <c r="Q154" i="3" s="1"/>
  <c r="P153" i="3"/>
  <c r="Q153" i="3" s="1"/>
  <c r="P152" i="3"/>
  <c r="Q152" i="3" s="1"/>
  <c r="P151" i="3"/>
  <c r="Q151" i="3" s="1"/>
  <c r="P150" i="3"/>
  <c r="Q150" i="3" s="1"/>
  <c r="P149" i="3"/>
  <c r="Q149" i="3" s="1"/>
  <c r="P148" i="3"/>
  <c r="Q148" i="3" s="1"/>
  <c r="P147" i="3"/>
  <c r="Q147" i="3" s="1"/>
  <c r="P146" i="3"/>
  <c r="Q146" i="3" s="1"/>
  <c r="P145" i="3"/>
  <c r="Q145" i="3" s="1"/>
  <c r="P144" i="3"/>
  <c r="Q144" i="3" s="1"/>
  <c r="P143" i="3"/>
  <c r="Q143" i="3" s="1"/>
  <c r="P142" i="3"/>
  <c r="Q142" i="3" s="1"/>
  <c r="P141" i="3"/>
  <c r="Q141" i="3" s="1"/>
  <c r="P140" i="3"/>
  <c r="Q140" i="3" s="1"/>
  <c r="B134" i="3"/>
  <c r="E134" i="3" s="1"/>
  <c r="P36" i="3"/>
  <c r="Q36" i="3" s="1"/>
  <c r="P35" i="3"/>
  <c r="Q35" i="3" s="1"/>
  <c r="P34" i="3"/>
  <c r="Q34" i="3" s="1"/>
  <c r="P33" i="3"/>
  <c r="Q33" i="3" s="1"/>
  <c r="P32" i="3"/>
  <c r="Q32" i="3" s="1"/>
  <c r="P31" i="3"/>
  <c r="Q31" i="3" s="1"/>
  <c r="P30" i="3"/>
  <c r="Q30" i="3" s="1"/>
  <c r="P29" i="3"/>
  <c r="Q29" i="3" s="1"/>
  <c r="P28" i="3"/>
  <c r="Q28" i="3" s="1"/>
  <c r="P27" i="3"/>
  <c r="Q27" i="3" s="1"/>
  <c r="P26" i="3"/>
  <c r="Q26" i="3" s="1"/>
  <c r="P25" i="3"/>
  <c r="Q25" i="3" s="1"/>
  <c r="P24" i="3"/>
  <c r="Q24" i="3" s="1"/>
  <c r="P23" i="3"/>
  <c r="Q23" i="3" s="1"/>
  <c r="P22" i="3"/>
  <c r="Q22" i="3" s="1"/>
  <c r="P21" i="3"/>
  <c r="Q21" i="3" s="1"/>
  <c r="P20" i="3"/>
  <c r="Q2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AE13" i="3" l="1"/>
  <c r="AF13" i="3" s="1"/>
  <c r="AL13" i="3"/>
  <c r="AM13" i="3" s="1"/>
  <c r="AE14" i="3"/>
  <c r="AF14" i="3" s="1"/>
  <c r="AL14" i="3"/>
  <c r="AM14" i="3" s="1"/>
  <c r="AE15" i="3"/>
  <c r="AF15" i="3" s="1"/>
  <c r="AL15" i="3"/>
  <c r="AM15" i="3" s="1"/>
  <c r="AE16" i="3"/>
  <c r="AF16" i="3" s="1"/>
  <c r="AL16" i="3"/>
  <c r="AM16" i="3" s="1"/>
  <c r="AE17" i="3"/>
  <c r="AF17" i="3" s="1"/>
  <c r="AL17" i="3"/>
  <c r="AM17" i="3" s="1"/>
  <c r="AE18" i="3"/>
  <c r="AF18" i="3" s="1"/>
  <c r="AL18" i="3"/>
  <c r="AM18" i="3" s="1"/>
  <c r="AE19" i="3"/>
  <c r="AF19" i="3" s="1"/>
  <c r="AL19" i="3"/>
  <c r="AM19" i="3" s="1"/>
  <c r="AE20" i="3"/>
  <c r="AF20" i="3" s="1"/>
  <c r="AL20" i="3"/>
  <c r="AM20" i="3" s="1"/>
  <c r="AE21" i="3"/>
  <c r="AF21" i="3" s="1"/>
  <c r="AL21" i="3"/>
  <c r="AM21" i="3" s="1"/>
  <c r="AE22" i="3"/>
  <c r="AF22" i="3" s="1"/>
  <c r="AL22" i="3"/>
  <c r="AM22" i="3" s="1"/>
  <c r="AE23" i="3"/>
  <c r="AF23" i="3" s="1"/>
  <c r="AL23" i="3"/>
  <c r="AM23" i="3" s="1"/>
  <c r="AE24" i="3"/>
  <c r="AF24" i="3" s="1"/>
  <c r="AL24" i="3"/>
  <c r="AM24" i="3" s="1"/>
  <c r="AE25" i="3"/>
  <c r="AF25" i="3" s="1"/>
  <c r="AL25" i="3"/>
  <c r="AM25" i="3" s="1"/>
  <c r="AE26" i="3"/>
  <c r="AF26" i="3" s="1"/>
  <c r="AL26" i="3"/>
  <c r="AM26" i="3" s="1"/>
  <c r="AE27" i="3"/>
  <c r="AF27" i="3" s="1"/>
  <c r="AL27" i="3"/>
  <c r="AM27" i="3" s="1"/>
  <c r="AE28" i="3"/>
  <c r="AF28" i="3" s="1"/>
  <c r="AL28" i="3"/>
  <c r="AM28" i="3" s="1"/>
  <c r="AE29" i="3"/>
  <c r="AF29" i="3" s="1"/>
  <c r="AL29" i="3"/>
  <c r="AM29" i="3" s="1"/>
  <c r="AE30" i="3"/>
  <c r="AF30" i="3" s="1"/>
  <c r="AL30" i="3"/>
  <c r="AM30" i="3" s="1"/>
  <c r="AE31" i="3"/>
  <c r="AF31" i="3" s="1"/>
  <c r="AL31" i="3"/>
  <c r="AM31" i="3" s="1"/>
  <c r="AE32" i="3"/>
  <c r="AF32" i="3" s="1"/>
  <c r="AL32" i="3"/>
  <c r="AM32" i="3" s="1"/>
  <c r="AE33" i="3"/>
  <c r="AF33" i="3" s="1"/>
  <c r="AL33" i="3"/>
  <c r="AM33" i="3" s="1"/>
  <c r="AE34" i="3"/>
  <c r="AF34" i="3" s="1"/>
  <c r="AL34" i="3"/>
  <c r="AM34" i="3" s="1"/>
  <c r="AE35" i="3"/>
  <c r="AF35" i="3" s="1"/>
  <c r="AL35" i="3"/>
  <c r="AM35" i="3" s="1"/>
  <c r="AE36" i="3"/>
  <c r="AF36" i="3" s="1"/>
  <c r="AL36" i="3"/>
  <c r="AM36" i="3" s="1"/>
  <c r="P42" i="3"/>
  <c r="Q42" i="3" s="1"/>
  <c r="AE42" i="3"/>
  <c r="AF42" i="3" s="1"/>
  <c r="AL42" i="3"/>
  <c r="AM42" i="3" s="1"/>
  <c r="P43" i="3"/>
  <c r="Q43" i="3" s="1"/>
  <c r="AE43" i="3"/>
  <c r="AF43" i="3" s="1"/>
  <c r="AL43" i="3"/>
  <c r="AM43" i="3" s="1"/>
  <c r="P44" i="3"/>
  <c r="Q44" i="3" s="1"/>
  <c r="AE44" i="3"/>
  <c r="AF44" i="3" s="1"/>
  <c r="AL44" i="3"/>
  <c r="AM44" i="3" s="1"/>
  <c r="P45" i="3"/>
  <c r="Q45" i="3" s="1"/>
  <c r="AE45" i="3"/>
  <c r="AF45" i="3" s="1"/>
  <c r="AL45" i="3"/>
  <c r="AM45" i="3" s="1"/>
  <c r="P46" i="3"/>
  <c r="Q46" i="3" s="1"/>
  <c r="AE46" i="3"/>
  <c r="AF46" i="3" s="1"/>
  <c r="AL46" i="3"/>
  <c r="AM46" i="3" s="1"/>
  <c r="P47" i="3"/>
  <c r="Q47" i="3" s="1"/>
  <c r="AE47" i="3"/>
  <c r="AF47" i="3" s="1"/>
  <c r="AL47" i="3"/>
  <c r="AM47" i="3" s="1"/>
  <c r="P48" i="3"/>
  <c r="Q48" i="3" s="1"/>
  <c r="AE48" i="3"/>
  <c r="AF48" i="3" s="1"/>
  <c r="AL48" i="3"/>
  <c r="AM48" i="3" s="1"/>
  <c r="P49" i="3"/>
  <c r="Q49" i="3" s="1"/>
  <c r="AE49" i="3"/>
  <c r="AF49" i="3" s="1"/>
  <c r="AL49" i="3"/>
  <c r="AM49" i="3" s="1"/>
  <c r="P50" i="3"/>
  <c r="Q50" i="3" s="1"/>
  <c r="AE50" i="3"/>
  <c r="AF50" i="3" s="1"/>
  <c r="AL50" i="3"/>
  <c r="AM50" i="3" s="1"/>
  <c r="P51" i="3"/>
  <c r="Q51" i="3" s="1"/>
  <c r="AE51" i="3"/>
  <c r="AF51" i="3" s="1"/>
  <c r="AL51" i="3"/>
  <c r="AM51" i="3" s="1"/>
  <c r="P52" i="3"/>
  <c r="Q52" i="3" s="1"/>
  <c r="AE52" i="3"/>
  <c r="AF52" i="3" s="1"/>
  <c r="AL52" i="3"/>
  <c r="AM52" i="3" s="1"/>
  <c r="P53" i="3"/>
  <c r="Q53" i="3" s="1"/>
  <c r="AE53" i="3"/>
  <c r="AF53" i="3" s="1"/>
  <c r="AL53" i="3"/>
  <c r="AM53" i="3" s="1"/>
  <c r="P54" i="3"/>
  <c r="Q54" i="3" s="1"/>
  <c r="AE54" i="3"/>
  <c r="AF54" i="3" s="1"/>
  <c r="AL54" i="3"/>
  <c r="AM54" i="3" s="1"/>
  <c r="P55" i="3"/>
  <c r="Q55" i="3" s="1"/>
  <c r="AE55" i="3"/>
  <c r="AF55" i="3" s="1"/>
  <c r="AL55" i="3"/>
  <c r="AM55" i="3" s="1"/>
  <c r="P56" i="3"/>
  <c r="Q56" i="3" s="1"/>
  <c r="AE56" i="3"/>
  <c r="AF56" i="3" s="1"/>
  <c r="AL56" i="3"/>
  <c r="AM56" i="3" s="1"/>
  <c r="P57" i="3"/>
  <c r="Q57" i="3" s="1"/>
  <c r="AE57" i="3"/>
  <c r="AF57" i="3" s="1"/>
  <c r="AL57" i="3"/>
  <c r="AM57" i="3" s="1"/>
  <c r="P58" i="3"/>
  <c r="Q58" i="3" s="1"/>
  <c r="AE58" i="3"/>
  <c r="AF58" i="3" s="1"/>
  <c r="AL58" i="3"/>
  <c r="AM58" i="3" s="1"/>
  <c r="P59" i="3"/>
  <c r="Q59" i="3" s="1"/>
  <c r="AE59" i="3"/>
  <c r="AF59" i="3" s="1"/>
  <c r="AL59" i="3"/>
  <c r="AM59" i="3" s="1"/>
  <c r="P60" i="3"/>
  <c r="Q60" i="3" s="1"/>
  <c r="AE60" i="3"/>
  <c r="AF60" i="3" s="1"/>
  <c r="AL60" i="3"/>
  <c r="AM60" i="3" s="1"/>
  <c r="P61" i="3"/>
  <c r="Q61" i="3" s="1"/>
  <c r="AE61" i="3"/>
  <c r="AF61" i="3" s="1"/>
  <c r="AL61" i="3"/>
  <c r="AM61" i="3" s="1"/>
  <c r="P62" i="3"/>
  <c r="Q62" i="3" s="1"/>
  <c r="AE62" i="3"/>
  <c r="AF62" i="3" s="1"/>
  <c r="AL62" i="3"/>
  <c r="AM62" i="3" s="1"/>
  <c r="P63" i="3"/>
  <c r="Q63" i="3" s="1"/>
  <c r="AE63" i="3"/>
  <c r="AF63" i="3" s="1"/>
  <c r="AL63" i="3"/>
  <c r="AM63" i="3" s="1"/>
  <c r="P64" i="3"/>
  <c r="Q64" i="3" s="1"/>
  <c r="AE64" i="3"/>
  <c r="AF64" i="3" s="1"/>
  <c r="AL64" i="3"/>
  <c r="AM64" i="3" s="1"/>
  <c r="P65" i="3"/>
  <c r="Q65" i="3" s="1"/>
  <c r="AE65" i="3"/>
  <c r="AF65" i="3" s="1"/>
  <c r="AL65" i="3"/>
  <c r="AM65" i="3" s="1"/>
  <c r="P71" i="3"/>
  <c r="Q71" i="3" s="1"/>
  <c r="AE71" i="3"/>
  <c r="AF71" i="3" s="1"/>
  <c r="AL71" i="3"/>
  <c r="AM71" i="3" s="1"/>
  <c r="P72" i="3"/>
  <c r="Q72" i="3" s="1"/>
  <c r="AE72" i="3"/>
  <c r="AF72" i="3" s="1"/>
  <c r="AL72" i="3"/>
  <c r="AM72" i="3" s="1"/>
  <c r="P73" i="3"/>
  <c r="Q73" i="3" s="1"/>
  <c r="AE73" i="3"/>
  <c r="AF73" i="3" s="1"/>
  <c r="AL73" i="3"/>
  <c r="AM73" i="3" s="1"/>
  <c r="P74" i="3"/>
  <c r="Q74" i="3" s="1"/>
  <c r="AE74" i="3"/>
  <c r="AF74" i="3" s="1"/>
  <c r="AL74" i="3"/>
  <c r="AM74" i="3" s="1"/>
  <c r="P75" i="3"/>
  <c r="Q75" i="3" s="1"/>
  <c r="AE75" i="3"/>
  <c r="AF75" i="3" s="1"/>
  <c r="AL75" i="3"/>
  <c r="AM75" i="3" s="1"/>
  <c r="P76" i="3"/>
  <c r="Q76" i="3" s="1"/>
  <c r="AE76" i="3"/>
  <c r="AF76" i="3" s="1"/>
  <c r="AL76" i="3"/>
  <c r="AM76" i="3" s="1"/>
  <c r="P77" i="3"/>
  <c r="Q77" i="3" s="1"/>
  <c r="AE77" i="3"/>
  <c r="AF77" i="3" s="1"/>
  <c r="AL77" i="3"/>
  <c r="AM77" i="3" s="1"/>
  <c r="P78" i="3"/>
  <c r="Q78" i="3" s="1"/>
  <c r="AE78" i="3"/>
  <c r="AF78" i="3" s="1"/>
  <c r="AL78" i="3"/>
  <c r="AM78" i="3" s="1"/>
  <c r="P79" i="3"/>
  <c r="Q79" i="3" s="1"/>
  <c r="AE79" i="3"/>
  <c r="AF79" i="3" s="1"/>
  <c r="AL79" i="3"/>
  <c r="AM79" i="3" s="1"/>
  <c r="P80" i="3"/>
  <c r="Q80" i="3" s="1"/>
  <c r="AE80" i="3"/>
  <c r="AF80" i="3" s="1"/>
  <c r="AL80" i="3"/>
  <c r="AM80" i="3" s="1"/>
  <c r="P81" i="3"/>
  <c r="Q81" i="3" s="1"/>
  <c r="AE81" i="3"/>
  <c r="AF81" i="3" s="1"/>
  <c r="AL81" i="3"/>
  <c r="AM81" i="3" s="1"/>
  <c r="P82" i="3"/>
  <c r="Q82" i="3" s="1"/>
  <c r="AE82" i="3"/>
  <c r="AF82" i="3" s="1"/>
  <c r="AL82" i="3"/>
  <c r="AM82" i="3" s="1"/>
  <c r="P83" i="3"/>
  <c r="Q83" i="3" s="1"/>
  <c r="AE83" i="3"/>
  <c r="AF83" i="3" s="1"/>
  <c r="AL83" i="3"/>
  <c r="AM83" i="3" s="1"/>
  <c r="P84" i="3"/>
  <c r="Q84" i="3" s="1"/>
  <c r="AE84" i="3"/>
  <c r="AF84" i="3" s="1"/>
  <c r="AL84" i="3"/>
  <c r="AM84" i="3" s="1"/>
  <c r="P85" i="3"/>
  <c r="Q85" i="3" s="1"/>
  <c r="AE85" i="3"/>
  <c r="AF85" i="3" s="1"/>
  <c r="AL85" i="3"/>
  <c r="AM85" i="3" s="1"/>
  <c r="P86" i="3"/>
  <c r="Q86" i="3" s="1"/>
  <c r="AE86" i="3"/>
  <c r="AF86" i="3" s="1"/>
  <c r="AL86" i="3"/>
  <c r="AM86" i="3" s="1"/>
  <c r="P87" i="3"/>
  <c r="Q87" i="3" s="1"/>
  <c r="AE87" i="3"/>
  <c r="AF87" i="3" s="1"/>
  <c r="AL87" i="3"/>
  <c r="AM87" i="3" s="1"/>
  <c r="P88" i="3"/>
  <c r="Q88" i="3" s="1"/>
  <c r="AE88" i="3"/>
  <c r="AF88" i="3" s="1"/>
  <c r="AL88" i="3"/>
  <c r="AM88" i="3" s="1"/>
  <c r="P89" i="3"/>
  <c r="Q89" i="3" s="1"/>
  <c r="AE89" i="3"/>
  <c r="AF89" i="3" s="1"/>
  <c r="AL89" i="3"/>
  <c r="AM89" i="3" s="1"/>
  <c r="P90" i="3"/>
  <c r="Q90" i="3" s="1"/>
  <c r="AE90" i="3"/>
  <c r="AF90" i="3" s="1"/>
  <c r="AL90" i="3"/>
  <c r="AM90" i="3" s="1"/>
  <c r="P91" i="3"/>
  <c r="Q91" i="3" s="1"/>
  <c r="AE91" i="3"/>
  <c r="AF91" i="3" s="1"/>
  <c r="AL91" i="3"/>
  <c r="AM91" i="3" s="1"/>
  <c r="P92" i="3"/>
  <c r="Q92" i="3" s="1"/>
  <c r="AE92" i="3"/>
  <c r="AF92" i="3" s="1"/>
  <c r="AL92" i="3"/>
  <c r="AM92" i="3" s="1"/>
  <c r="P93" i="3"/>
  <c r="Q93" i="3" s="1"/>
  <c r="AE93" i="3"/>
  <c r="AF93" i="3" s="1"/>
  <c r="AL93" i="3"/>
  <c r="AM93" i="3" s="1"/>
  <c r="P94" i="3"/>
  <c r="Q94" i="3" s="1"/>
  <c r="AE94" i="3"/>
  <c r="AF94" i="3" s="1"/>
  <c r="AL94" i="3"/>
  <c r="AM94" i="3" s="1"/>
  <c r="P100" i="3"/>
  <c r="Q100" i="3" s="1"/>
  <c r="AE100" i="3"/>
  <c r="AF100" i="3" s="1"/>
  <c r="AL100" i="3"/>
  <c r="AM100" i="3" s="1"/>
  <c r="P101" i="3"/>
  <c r="Q101" i="3" s="1"/>
  <c r="AE101" i="3"/>
  <c r="AF101" i="3" s="1"/>
  <c r="AL101" i="3"/>
  <c r="AM101" i="3" s="1"/>
  <c r="P102" i="3"/>
  <c r="Q102" i="3" s="1"/>
  <c r="AE102" i="3"/>
  <c r="AF102" i="3" s="1"/>
  <c r="AL102" i="3"/>
  <c r="AM102" i="3" s="1"/>
  <c r="P103" i="3"/>
  <c r="Q103" i="3" s="1"/>
  <c r="AE103" i="3"/>
  <c r="AF103" i="3" s="1"/>
  <c r="AL103" i="3"/>
  <c r="AM103" i="3" s="1"/>
  <c r="P104" i="3"/>
  <c r="Q104" i="3" s="1"/>
  <c r="AE104" i="3"/>
  <c r="AF104" i="3" s="1"/>
  <c r="AL104" i="3"/>
  <c r="AM104" i="3" s="1"/>
  <c r="P105" i="3"/>
  <c r="Q105" i="3" s="1"/>
  <c r="AE105" i="3"/>
  <c r="AF105" i="3" s="1"/>
  <c r="AL105" i="3"/>
  <c r="AM105" i="3" s="1"/>
  <c r="P106" i="3"/>
  <c r="Q106" i="3" s="1"/>
  <c r="AE106" i="3"/>
  <c r="AF106" i="3" s="1"/>
  <c r="AL106" i="3"/>
  <c r="AM106" i="3" s="1"/>
  <c r="P107" i="3"/>
  <c r="Q107" i="3" s="1"/>
  <c r="AE107" i="3"/>
  <c r="AF107" i="3" s="1"/>
  <c r="AL107" i="3"/>
  <c r="AM107" i="3" s="1"/>
  <c r="P108" i="3"/>
  <c r="Q108" i="3" s="1"/>
  <c r="AE108" i="3"/>
  <c r="AF108" i="3" s="1"/>
  <c r="AL108" i="3"/>
  <c r="AM108" i="3" s="1"/>
  <c r="P109" i="3"/>
  <c r="Q109" i="3" s="1"/>
  <c r="AE109" i="3"/>
  <c r="AF109" i="3" s="1"/>
  <c r="AL109" i="3"/>
  <c r="AM109" i="3" s="1"/>
  <c r="P110" i="3"/>
  <c r="Q110" i="3" s="1"/>
  <c r="AE110" i="3"/>
  <c r="AF110" i="3" s="1"/>
  <c r="AL110" i="3"/>
  <c r="AM110" i="3" s="1"/>
  <c r="P111" i="3"/>
  <c r="Q111" i="3" s="1"/>
  <c r="AE111" i="3"/>
  <c r="AF111" i="3" s="1"/>
  <c r="AL111" i="3"/>
  <c r="AM111" i="3" s="1"/>
  <c r="P112" i="3"/>
  <c r="Q112" i="3" s="1"/>
  <c r="AE112" i="3"/>
  <c r="AF112" i="3" s="1"/>
  <c r="AL112" i="3"/>
  <c r="AM112" i="3" s="1"/>
  <c r="P113" i="3"/>
  <c r="Q113" i="3" s="1"/>
  <c r="AE113" i="3"/>
  <c r="AF113" i="3" s="1"/>
  <c r="AL113" i="3"/>
  <c r="AM113" i="3" s="1"/>
  <c r="P114" i="3"/>
  <c r="Q114" i="3" s="1"/>
  <c r="AE114" i="3"/>
  <c r="AF114" i="3" s="1"/>
  <c r="AL114" i="3"/>
  <c r="AM114" i="3" s="1"/>
  <c r="P115" i="3"/>
  <c r="Q115" i="3" s="1"/>
  <c r="AE115" i="3"/>
  <c r="AF115" i="3" s="1"/>
  <c r="AL115" i="3"/>
  <c r="AM115" i="3" s="1"/>
  <c r="P116" i="3"/>
  <c r="Q116" i="3" s="1"/>
  <c r="AE116" i="3"/>
  <c r="AF116" i="3" s="1"/>
  <c r="AL116" i="3"/>
  <c r="AM116" i="3" s="1"/>
  <c r="P117" i="3"/>
  <c r="Q117" i="3" s="1"/>
  <c r="AE117" i="3"/>
  <c r="AF117" i="3" s="1"/>
  <c r="AL117" i="3"/>
  <c r="AM117" i="3" s="1"/>
  <c r="P118" i="3"/>
  <c r="Q118" i="3" s="1"/>
  <c r="AE118" i="3"/>
  <c r="AF118" i="3" s="1"/>
  <c r="AL118" i="3"/>
  <c r="AM118" i="3" s="1"/>
  <c r="P119" i="3"/>
  <c r="Q119" i="3" s="1"/>
  <c r="AE119" i="3"/>
  <c r="AF119" i="3" s="1"/>
  <c r="AL119" i="3"/>
  <c r="AM119" i="3" s="1"/>
  <c r="P120" i="3"/>
  <c r="Q120" i="3" s="1"/>
  <c r="AE120" i="3"/>
  <c r="AF120" i="3" s="1"/>
  <c r="AL120" i="3"/>
  <c r="AM120" i="3" s="1"/>
  <c r="P121" i="3"/>
  <c r="Q121" i="3" s="1"/>
  <c r="AE121" i="3"/>
  <c r="AF121" i="3" s="1"/>
  <c r="AL121" i="3"/>
  <c r="AM121" i="3" s="1"/>
  <c r="P122" i="3"/>
  <c r="Q122" i="3" s="1"/>
  <c r="AE122" i="3"/>
  <c r="AF122" i="3" s="1"/>
  <c r="AL122" i="3"/>
  <c r="AM122" i="3" s="1"/>
  <c r="P123" i="3"/>
  <c r="Q123" i="3" s="1"/>
  <c r="AE123" i="3"/>
  <c r="AF123" i="3" s="1"/>
  <c r="AL123" i="3"/>
  <c r="AM123" i="3" s="1"/>
  <c r="BT123" i="3"/>
  <c r="BU123" i="3" s="1"/>
  <c r="BG123" i="3"/>
  <c r="BH123" i="3" s="1"/>
  <c r="AZ123" i="3"/>
  <c r="BA123" i="3" s="1"/>
  <c r="AS123" i="3"/>
  <c r="AT123" i="3" s="1"/>
  <c r="BT122" i="3"/>
  <c r="BU122" i="3" s="1"/>
  <c r="BG122" i="3"/>
  <c r="BH122" i="3" s="1"/>
  <c r="AZ122" i="3"/>
  <c r="BA122" i="3" s="1"/>
  <c r="AS122" i="3"/>
  <c r="AT122" i="3" s="1"/>
  <c r="BT121" i="3"/>
  <c r="BU121" i="3" s="1"/>
  <c r="BG121" i="3"/>
  <c r="BH121" i="3" s="1"/>
  <c r="AZ121" i="3"/>
  <c r="BA121" i="3" s="1"/>
  <c r="AS121" i="3"/>
  <c r="AT121" i="3" s="1"/>
  <c r="BT120" i="3"/>
  <c r="BU120" i="3" s="1"/>
  <c r="BG120" i="3"/>
  <c r="BH120" i="3" s="1"/>
  <c r="AZ120" i="3"/>
  <c r="BA120" i="3" s="1"/>
  <c r="AS120" i="3"/>
  <c r="AT120" i="3" s="1"/>
  <c r="BT119" i="3"/>
  <c r="BU119" i="3" s="1"/>
  <c r="BG119" i="3"/>
  <c r="BH119" i="3" s="1"/>
  <c r="AZ119" i="3"/>
  <c r="BA119" i="3" s="1"/>
  <c r="AS119" i="3"/>
  <c r="AT119" i="3" s="1"/>
  <c r="BT118" i="3"/>
  <c r="BU118" i="3" s="1"/>
  <c r="BG118" i="3"/>
  <c r="BH118" i="3" s="1"/>
  <c r="AZ118" i="3"/>
  <c r="BA118" i="3" s="1"/>
  <c r="AS118" i="3"/>
  <c r="AT118" i="3" s="1"/>
  <c r="BT117" i="3"/>
  <c r="BU117" i="3" s="1"/>
  <c r="BG117" i="3"/>
  <c r="BH117" i="3" s="1"/>
  <c r="AZ117" i="3"/>
  <c r="BA117" i="3" s="1"/>
  <c r="AS117" i="3"/>
  <c r="AT117" i="3" s="1"/>
  <c r="BT116" i="3"/>
  <c r="BU116" i="3" s="1"/>
  <c r="BG116" i="3"/>
  <c r="BH116" i="3" s="1"/>
  <c r="AZ116" i="3"/>
  <c r="BA116" i="3" s="1"/>
  <c r="AS116" i="3"/>
  <c r="AT116" i="3" s="1"/>
  <c r="BT115" i="3"/>
  <c r="BU115" i="3" s="1"/>
  <c r="BG115" i="3"/>
  <c r="BH115" i="3" s="1"/>
  <c r="AZ115" i="3"/>
  <c r="BA115" i="3" s="1"/>
  <c r="AS115" i="3"/>
  <c r="AT115" i="3" s="1"/>
  <c r="BT114" i="3"/>
  <c r="BU114" i="3" s="1"/>
  <c r="BG114" i="3"/>
  <c r="BH114" i="3" s="1"/>
  <c r="AZ114" i="3"/>
  <c r="BA114" i="3" s="1"/>
  <c r="AS114" i="3"/>
  <c r="AT114" i="3" s="1"/>
  <c r="BT113" i="3"/>
  <c r="BU113" i="3" s="1"/>
  <c r="BG113" i="3"/>
  <c r="BH113" i="3" s="1"/>
  <c r="AZ113" i="3"/>
  <c r="BA113" i="3" s="1"/>
  <c r="AS113" i="3"/>
  <c r="AT113" i="3" s="1"/>
  <c r="BT112" i="3"/>
  <c r="BU112" i="3" s="1"/>
  <c r="BG112" i="3"/>
  <c r="BH112" i="3" s="1"/>
  <c r="AZ112" i="3"/>
  <c r="BA112" i="3" s="1"/>
  <c r="AS112" i="3"/>
  <c r="AT112" i="3" s="1"/>
  <c r="BT111" i="3"/>
  <c r="BU111" i="3" s="1"/>
  <c r="BG111" i="3"/>
  <c r="BH111" i="3" s="1"/>
  <c r="AZ111" i="3"/>
  <c r="BA111" i="3" s="1"/>
  <c r="AS111" i="3"/>
  <c r="AT111" i="3" s="1"/>
  <c r="BT110" i="3"/>
  <c r="BU110" i="3" s="1"/>
  <c r="BG110" i="3"/>
  <c r="BH110" i="3" s="1"/>
  <c r="AZ110" i="3"/>
  <c r="BA110" i="3" s="1"/>
  <c r="AS110" i="3"/>
  <c r="AT110" i="3" s="1"/>
  <c r="BT109" i="3"/>
  <c r="BU109" i="3" s="1"/>
  <c r="BG109" i="3"/>
  <c r="BH109" i="3" s="1"/>
  <c r="AZ109" i="3"/>
  <c r="BA109" i="3" s="1"/>
  <c r="AS109" i="3"/>
  <c r="AT109" i="3" s="1"/>
  <c r="BT108" i="3"/>
  <c r="BU108" i="3" s="1"/>
  <c r="BG108" i="3"/>
  <c r="BH108" i="3" s="1"/>
  <c r="AZ108" i="3"/>
  <c r="BA108" i="3" s="1"/>
  <c r="AS108" i="3"/>
  <c r="AT108" i="3" s="1"/>
  <c r="BT107" i="3"/>
  <c r="BU107" i="3" s="1"/>
  <c r="BG107" i="3"/>
  <c r="BH107" i="3" s="1"/>
  <c r="AZ107" i="3"/>
  <c r="BA107" i="3" s="1"/>
  <c r="AS107" i="3"/>
  <c r="AT107" i="3" s="1"/>
  <c r="BT106" i="3"/>
  <c r="BU106" i="3" s="1"/>
  <c r="BG106" i="3"/>
  <c r="BH106" i="3" s="1"/>
  <c r="AZ106" i="3"/>
  <c r="BA106" i="3" s="1"/>
  <c r="AS106" i="3"/>
  <c r="AT106" i="3" s="1"/>
  <c r="BT105" i="3"/>
  <c r="BU105" i="3" s="1"/>
  <c r="BG105" i="3"/>
  <c r="BH105" i="3" s="1"/>
  <c r="AZ105" i="3"/>
  <c r="BA105" i="3" s="1"/>
  <c r="AS105" i="3"/>
  <c r="AT105" i="3" s="1"/>
  <c r="BT104" i="3"/>
  <c r="BU104" i="3" s="1"/>
  <c r="BG104" i="3"/>
  <c r="BH104" i="3" s="1"/>
  <c r="AZ104" i="3"/>
  <c r="BA104" i="3" s="1"/>
  <c r="AS104" i="3"/>
  <c r="AT104" i="3" s="1"/>
  <c r="BT103" i="3"/>
  <c r="BU103" i="3" s="1"/>
  <c r="BG103" i="3"/>
  <c r="BH103" i="3" s="1"/>
  <c r="AZ103" i="3"/>
  <c r="BA103" i="3" s="1"/>
  <c r="AS103" i="3"/>
  <c r="AT103" i="3" s="1"/>
  <c r="BT102" i="3"/>
  <c r="BU102" i="3" s="1"/>
  <c r="BG102" i="3"/>
  <c r="BH102" i="3" s="1"/>
  <c r="AZ102" i="3"/>
  <c r="BA102" i="3" s="1"/>
  <c r="AS102" i="3"/>
  <c r="AT102" i="3" s="1"/>
  <c r="BT101" i="3"/>
  <c r="BU101" i="3" s="1"/>
  <c r="BG101" i="3"/>
  <c r="BH101" i="3" s="1"/>
  <c r="AZ101" i="3"/>
  <c r="BA101" i="3" s="1"/>
  <c r="AS101" i="3"/>
  <c r="AT101" i="3" s="1"/>
  <c r="BT100" i="3"/>
  <c r="BU100" i="3" s="1"/>
  <c r="BG100" i="3"/>
  <c r="BH100" i="3" s="1"/>
  <c r="AZ100" i="3"/>
  <c r="BA100" i="3" s="1"/>
  <c r="AS100" i="3"/>
  <c r="AT100" i="3" s="1"/>
  <c r="BT94" i="3"/>
  <c r="BU94" i="3" s="1"/>
  <c r="BG94" i="3"/>
  <c r="BH94" i="3" s="1"/>
  <c r="AZ94" i="3"/>
  <c r="BA94" i="3" s="1"/>
  <c r="AS94" i="3"/>
  <c r="AT94" i="3" s="1"/>
  <c r="BT93" i="3"/>
  <c r="BU93" i="3" s="1"/>
  <c r="BG93" i="3"/>
  <c r="BH93" i="3" s="1"/>
  <c r="AZ93" i="3"/>
  <c r="BA93" i="3" s="1"/>
  <c r="AS93" i="3"/>
  <c r="AT93" i="3" s="1"/>
  <c r="BT92" i="3"/>
  <c r="BU92" i="3" s="1"/>
  <c r="BG92" i="3"/>
  <c r="BH92" i="3" s="1"/>
  <c r="AZ92" i="3"/>
  <c r="BA92" i="3" s="1"/>
  <c r="AS92" i="3"/>
  <c r="AT92" i="3" s="1"/>
  <c r="BT91" i="3"/>
  <c r="BU91" i="3" s="1"/>
  <c r="BG91" i="3"/>
  <c r="BH91" i="3" s="1"/>
  <c r="AZ91" i="3"/>
  <c r="BA91" i="3" s="1"/>
  <c r="AS91" i="3"/>
  <c r="AT91" i="3" s="1"/>
  <c r="BT90" i="3"/>
  <c r="BU90" i="3" s="1"/>
  <c r="BG90" i="3"/>
  <c r="BH90" i="3" s="1"/>
  <c r="AZ90" i="3"/>
  <c r="BA90" i="3" s="1"/>
  <c r="AS90" i="3"/>
  <c r="AT90" i="3" s="1"/>
  <c r="BT89" i="3"/>
  <c r="BU89" i="3" s="1"/>
  <c r="BG89" i="3"/>
  <c r="BH89" i="3" s="1"/>
  <c r="AZ89" i="3"/>
  <c r="BA89" i="3" s="1"/>
  <c r="AS89" i="3"/>
  <c r="AT89" i="3" s="1"/>
  <c r="BT88" i="3"/>
  <c r="BU88" i="3" s="1"/>
  <c r="BG88" i="3"/>
  <c r="BH88" i="3" s="1"/>
  <c r="AZ88" i="3"/>
  <c r="BA88" i="3" s="1"/>
  <c r="AS88" i="3"/>
  <c r="AT88" i="3" s="1"/>
  <c r="BT87" i="3"/>
  <c r="BU87" i="3" s="1"/>
  <c r="BG87" i="3"/>
  <c r="BH87" i="3" s="1"/>
  <c r="AZ87" i="3"/>
  <c r="BA87" i="3" s="1"/>
  <c r="AS87" i="3"/>
  <c r="AT87" i="3" s="1"/>
  <c r="BT86" i="3"/>
  <c r="BU86" i="3" s="1"/>
  <c r="BG86" i="3"/>
  <c r="BH86" i="3" s="1"/>
  <c r="AZ86" i="3"/>
  <c r="BA86" i="3" s="1"/>
  <c r="AS86" i="3"/>
  <c r="AT86" i="3" s="1"/>
  <c r="BT85" i="3"/>
  <c r="BU85" i="3" s="1"/>
  <c r="BG85" i="3"/>
  <c r="BH85" i="3" s="1"/>
  <c r="AZ85" i="3"/>
  <c r="BA85" i="3" s="1"/>
  <c r="AS85" i="3"/>
  <c r="AT85" i="3" s="1"/>
  <c r="BT84" i="3"/>
  <c r="BU84" i="3" s="1"/>
  <c r="BG84" i="3"/>
  <c r="BH84" i="3" s="1"/>
  <c r="AZ84" i="3"/>
  <c r="BA84" i="3" s="1"/>
  <c r="AS84" i="3"/>
  <c r="AT84" i="3" s="1"/>
  <c r="BT83" i="3"/>
  <c r="BU83" i="3" s="1"/>
  <c r="BG83" i="3"/>
  <c r="BH83" i="3" s="1"/>
  <c r="AZ83" i="3"/>
  <c r="BA83" i="3" s="1"/>
  <c r="AS83" i="3"/>
  <c r="AT83" i="3" s="1"/>
  <c r="BT82" i="3"/>
  <c r="BU82" i="3" s="1"/>
  <c r="BG82" i="3"/>
  <c r="BH82" i="3" s="1"/>
  <c r="AZ82" i="3"/>
  <c r="BA82" i="3" s="1"/>
  <c r="AS82" i="3"/>
  <c r="AT82" i="3" s="1"/>
  <c r="BT81" i="3"/>
  <c r="BU81" i="3" s="1"/>
  <c r="BG81" i="3"/>
  <c r="BH81" i="3" s="1"/>
  <c r="AZ81" i="3"/>
  <c r="BA81" i="3" s="1"/>
  <c r="AS81" i="3"/>
  <c r="AT81" i="3" s="1"/>
  <c r="BT80" i="3"/>
  <c r="BU80" i="3" s="1"/>
  <c r="BG80" i="3"/>
  <c r="BH80" i="3" s="1"/>
  <c r="AZ80" i="3"/>
  <c r="BA80" i="3" s="1"/>
  <c r="AS80" i="3"/>
  <c r="AT80" i="3" s="1"/>
  <c r="BT79" i="3"/>
  <c r="BU79" i="3" s="1"/>
  <c r="BG79" i="3"/>
  <c r="BH79" i="3" s="1"/>
  <c r="AZ79" i="3"/>
  <c r="BA79" i="3" s="1"/>
  <c r="AS79" i="3"/>
  <c r="AT79" i="3" s="1"/>
  <c r="BT78" i="3"/>
  <c r="BU78" i="3" s="1"/>
  <c r="BG78" i="3"/>
  <c r="BH78" i="3" s="1"/>
  <c r="AZ78" i="3"/>
  <c r="BA78" i="3" s="1"/>
  <c r="AS78" i="3"/>
  <c r="AT78" i="3" s="1"/>
  <c r="BT77" i="3"/>
  <c r="BU77" i="3" s="1"/>
  <c r="BG77" i="3"/>
  <c r="BH77" i="3" s="1"/>
  <c r="AZ77" i="3"/>
  <c r="BA77" i="3" s="1"/>
  <c r="AS77" i="3"/>
  <c r="AT77" i="3" s="1"/>
  <c r="BT76" i="3"/>
  <c r="BU76" i="3" s="1"/>
  <c r="BG76" i="3"/>
  <c r="BH76" i="3" s="1"/>
  <c r="AZ76" i="3"/>
  <c r="BA76" i="3" s="1"/>
  <c r="AS76" i="3"/>
  <c r="AT76" i="3" s="1"/>
  <c r="BT75" i="3"/>
  <c r="BU75" i="3" s="1"/>
  <c r="BG75" i="3"/>
  <c r="BH75" i="3" s="1"/>
  <c r="AZ75" i="3"/>
  <c r="BA75" i="3" s="1"/>
  <c r="AS75" i="3"/>
  <c r="AT75" i="3" s="1"/>
  <c r="BT74" i="3"/>
  <c r="BU74" i="3" s="1"/>
  <c r="BG74" i="3"/>
  <c r="BH74" i="3" s="1"/>
  <c r="AZ74" i="3"/>
  <c r="BA74" i="3" s="1"/>
  <c r="AS74" i="3"/>
  <c r="AT74" i="3" s="1"/>
  <c r="BT73" i="3"/>
  <c r="BU73" i="3" s="1"/>
  <c r="BG73" i="3"/>
  <c r="BH73" i="3" s="1"/>
  <c r="AZ73" i="3"/>
  <c r="BA73" i="3" s="1"/>
  <c r="AS73" i="3"/>
  <c r="AT73" i="3" s="1"/>
  <c r="BT72" i="3"/>
  <c r="BU72" i="3" s="1"/>
  <c r="BG72" i="3"/>
  <c r="BH72" i="3" s="1"/>
  <c r="AZ72" i="3"/>
  <c r="BA72" i="3" s="1"/>
  <c r="AS72" i="3"/>
  <c r="AT72" i="3" s="1"/>
  <c r="BT71" i="3"/>
  <c r="BU71" i="3" s="1"/>
  <c r="BG71" i="3"/>
  <c r="BH71" i="3" s="1"/>
  <c r="AZ71" i="3"/>
  <c r="BA71" i="3" s="1"/>
  <c r="AS71" i="3"/>
  <c r="AT71" i="3" s="1"/>
  <c r="BT65" i="3"/>
  <c r="BU65" i="3" s="1"/>
  <c r="BG65" i="3"/>
  <c r="BH65" i="3" s="1"/>
  <c r="AZ65" i="3"/>
  <c r="BA65" i="3" s="1"/>
  <c r="AS65" i="3"/>
  <c r="AT65" i="3" s="1"/>
  <c r="BT64" i="3"/>
  <c r="BU64" i="3" s="1"/>
  <c r="BG64" i="3"/>
  <c r="BH64" i="3" s="1"/>
  <c r="AZ64" i="3"/>
  <c r="BA64" i="3" s="1"/>
  <c r="AS64" i="3"/>
  <c r="AT64" i="3" s="1"/>
  <c r="BT63" i="3"/>
  <c r="BU63" i="3" s="1"/>
  <c r="BG63" i="3"/>
  <c r="BH63" i="3" s="1"/>
  <c r="AZ63" i="3"/>
  <c r="BA63" i="3" s="1"/>
  <c r="AS63" i="3"/>
  <c r="AT63" i="3" s="1"/>
  <c r="BT62" i="3"/>
  <c r="BU62" i="3" s="1"/>
  <c r="BG62" i="3"/>
  <c r="BH62" i="3" s="1"/>
  <c r="AZ62" i="3"/>
  <c r="BA62" i="3" s="1"/>
  <c r="AS62" i="3"/>
  <c r="AT62" i="3" s="1"/>
  <c r="BT61" i="3"/>
  <c r="BU61" i="3" s="1"/>
  <c r="BG61" i="3"/>
  <c r="BH61" i="3" s="1"/>
  <c r="AZ61" i="3"/>
  <c r="BA61" i="3" s="1"/>
  <c r="AS61" i="3"/>
  <c r="AT61" i="3" s="1"/>
  <c r="BT60" i="3"/>
  <c r="BU60" i="3" s="1"/>
  <c r="BG60" i="3"/>
  <c r="BH60" i="3" s="1"/>
  <c r="AZ60" i="3"/>
  <c r="BA60" i="3" s="1"/>
  <c r="AS60" i="3"/>
  <c r="AT60" i="3" s="1"/>
  <c r="BT59" i="3"/>
  <c r="BU59" i="3" s="1"/>
  <c r="BG59" i="3"/>
  <c r="BH59" i="3" s="1"/>
  <c r="AZ59" i="3"/>
  <c r="BA59" i="3" s="1"/>
  <c r="AS59" i="3"/>
  <c r="AT59" i="3" s="1"/>
  <c r="BT58" i="3"/>
  <c r="BU58" i="3" s="1"/>
  <c r="BG58" i="3"/>
  <c r="BH58" i="3" s="1"/>
  <c r="AZ58" i="3"/>
  <c r="BA58" i="3" s="1"/>
  <c r="AS58" i="3"/>
  <c r="AT58" i="3" s="1"/>
  <c r="BT57" i="3"/>
  <c r="BU57" i="3" s="1"/>
  <c r="BG57" i="3"/>
  <c r="BH57" i="3" s="1"/>
  <c r="AZ57" i="3"/>
  <c r="BA57" i="3" s="1"/>
  <c r="AS57" i="3"/>
  <c r="AT57" i="3" s="1"/>
  <c r="BT56" i="3"/>
  <c r="BU56" i="3" s="1"/>
  <c r="BG56" i="3"/>
  <c r="BH56" i="3" s="1"/>
  <c r="AZ56" i="3"/>
  <c r="BA56" i="3" s="1"/>
  <c r="AS56" i="3"/>
  <c r="AT56" i="3" s="1"/>
  <c r="BT55" i="3"/>
  <c r="BU55" i="3" s="1"/>
  <c r="BG55" i="3"/>
  <c r="BH55" i="3" s="1"/>
  <c r="AZ55" i="3"/>
  <c r="BA55" i="3" s="1"/>
  <c r="AS55" i="3"/>
  <c r="AT55" i="3" s="1"/>
  <c r="BT54" i="3"/>
  <c r="BU54" i="3" s="1"/>
  <c r="BG54" i="3"/>
  <c r="BH54" i="3" s="1"/>
  <c r="AZ54" i="3"/>
  <c r="BA54" i="3" s="1"/>
  <c r="AS54" i="3"/>
  <c r="AT54" i="3" s="1"/>
  <c r="BT53" i="3"/>
  <c r="BU53" i="3" s="1"/>
  <c r="BG53" i="3"/>
  <c r="BH53" i="3" s="1"/>
  <c r="AZ53" i="3"/>
  <c r="BA53" i="3" s="1"/>
  <c r="AS53" i="3"/>
  <c r="AT53" i="3" s="1"/>
  <c r="BT52" i="3"/>
  <c r="BU52" i="3" s="1"/>
  <c r="BG52" i="3"/>
  <c r="BH52" i="3" s="1"/>
  <c r="AZ52" i="3"/>
  <c r="BA52" i="3" s="1"/>
  <c r="AS52" i="3"/>
  <c r="AT52" i="3" s="1"/>
  <c r="BT51" i="3"/>
  <c r="BU51" i="3" s="1"/>
  <c r="BG51" i="3"/>
  <c r="BH51" i="3" s="1"/>
  <c r="AZ51" i="3"/>
  <c r="BA51" i="3" s="1"/>
  <c r="AS51" i="3"/>
  <c r="AT51" i="3" s="1"/>
  <c r="BT50" i="3"/>
  <c r="BU50" i="3" s="1"/>
  <c r="BG50" i="3"/>
  <c r="BH50" i="3" s="1"/>
  <c r="AZ50" i="3"/>
  <c r="BA50" i="3" s="1"/>
  <c r="AS50" i="3"/>
  <c r="AT50" i="3" s="1"/>
  <c r="BT49" i="3"/>
  <c r="BU49" i="3" s="1"/>
  <c r="BG49" i="3"/>
  <c r="BH49" i="3" s="1"/>
  <c r="AZ49" i="3"/>
  <c r="BA49" i="3" s="1"/>
  <c r="AS49" i="3"/>
  <c r="AT49" i="3" s="1"/>
  <c r="BT48" i="3"/>
  <c r="BU48" i="3" s="1"/>
  <c r="BG48" i="3"/>
  <c r="BH48" i="3" s="1"/>
  <c r="AZ48" i="3"/>
  <c r="BA48" i="3" s="1"/>
  <c r="AS48" i="3"/>
  <c r="AT48" i="3" s="1"/>
  <c r="BT47" i="3"/>
  <c r="BU47" i="3" s="1"/>
  <c r="BG47" i="3"/>
  <c r="BH47" i="3" s="1"/>
  <c r="AZ47" i="3"/>
  <c r="BA47" i="3" s="1"/>
  <c r="AS47" i="3"/>
  <c r="AT47" i="3" s="1"/>
  <c r="BT46" i="3"/>
  <c r="BU46" i="3" s="1"/>
  <c r="BG46" i="3"/>
  <c r="BH46" i="3" s="1"/>
  <c r="AZ46" i="3"/>
  <c r="BA46" i="3" s="1"/>
  <c r="AS46" i="3"/>
  <c r="AT46" i="3" s="1"/>
  <c r="BT45" i="3"/>
  <c r="BU45" i="3" s="1"/>
  <c r="BG45" i="3"/>
  <c r="BH45" i="3" s="1"/>
  <c r="AZ45" i="3"/>
  <c r="BA45" i="3" s="1"/>
  <c r="AS45" i="3"/>
  <c r="AT45" i="3" s="1"/>
  <c r="BT44" i="3"/>
  <c r="BU44" i="3" s="1"/>
  <c r="BG44" i="3"/>
  <c r="BH44" i="3" s="1"/>
  <c r="AZ44" i="3"/>
  <c r="BA44" i="3" s="1"/>
  <c r="AS44" i="3"/>
  <c r="AT44" i="3" s="1"/>
  <c r="BT43" i="3"/>
  <c r="BU43" i="3" s="1"/>
  <c r="BG43" i="3"/>
  <c r="BH43" i="3" s="1"/>
  <c r="AZ43" i="3"/>
  <c r="BA43" i="3" s="1"/>
  <c r="AS43" i="3"/>
  <c r="AT43" i="3" s="1"/>
  <c r="BT42" i="3"/>
  <c r="BU42" i="3" s="1"/>
  <c r="BG42" i="3"/>
  <c r="BH42" i="3" s="1"/>
  <c r="AZ42" i="3"/>
  <c r="BA42" i="3" s="1"/>
  <c r="AS42" i="3"/>
  <c r="AT42" i="3" s="1"/>
  <c r="BT36" i="3"/>
  <c r="BU36" i="3" s="1"/>
  <c r="BG36" i="3"/>
  <c r="BH36" i="3" s="1"/>
  <c r="AZ36" i="3"/>
  <c r="BA36" i="3" s="1"/>
  <c r="AS36" i="3"/>
  <c r="AT36" i="3" s="1"/>
  <c r="BT35" i="3"/>
  <c r="BU35" i="3" s="1"/>
  <c r="BG35" i="3"/>
  <c r="BH35" i="3" s="1"/>
  <c r="AZ35" i="3"/>
  <c r="BA35" i="3" s="1"/>
  <c r="AS35" i="3"/>
  <c r="AT35" i="3" s="1"/>
  <c r="BT34" i="3"/>
  <c r="BU34" i="3" s="1"/>
  <c r="BG34" i="3"/>
  <c r="BH34" i="3" s="1"/>
  <c r="AZ34" i="3"/>
  <c r="BA34" i="3" s="1"/>
  <c r="AS34" i="3"/>
  <c r="AT34" i="3" s="1"/>
  <c r="BT33" i="3"/>
  <c r="BU33" i="3" s="1"/>
  <c r="BG33" i="3"/>
  <c r="BH33" i="3" s="1"/>
  <c r="AZ33" i="3"/>
  <c r="BA33" i="3" s="1"/>
  <c r="AS33" i="3"/>
  <c r="AT33" i="3" s="1"/>
  <c r="BT32" i="3"/>
  <c r="BU32" i="3" s="1"/>
  <c r="BG32" i="3"/>
  <c r="BH32" i="3" s="1"/>
  <c r="AZ32" i="3"/>
  <c r="BA32" i="3" s="1"/>
  <c r="AS32" i="3"/>
  <c r="AT32" i="3" s="1"/>
  <c r="BT31" i="3"/>
  <c r="BU31" i="3" s="1"/>
  <c r="BG31" i="3"/>
  <c r="BH31" i="3" s="1"/>
  <c r="AZ31" i="3"/>
  <c r="BA31" i="3" s="1"/>
  <c r="AS31" i="3"/>
  <c r="AT31" i="3" s="1"/>
  <c r="BT30" i="3"/>
  <c r="BU30" i="3" s="1"/>
  <c r="BG30" i="3"/>
  <c r="BH30" i="3" s="1"/>
  <c r="AZ30" i="3"/>
  <c r="BA30" i="3" s="1"/>
  <c r="AS30" i="3"/>
  <c r="AT30" i="3" s="1"/>
  <c r="BT29" i="3"/>
  <c r="BU29" i="3" s="1"/>
  <c r="BG29" i="3"/>
  <c r="BH29" i="3" s="1"/>
  <c r="AZ29" i="3"/>
  <c r="BA29" i="3" s="1"/>
  <c r="AS29" i="3"/>
  <c r="AT29" i="3" s="1"/>
  <c r="BT28" i="3"/>
  <c r="BU28" i="3" s="1"/>
  <c r="BG28" i="3"/>
  <c r="BH28" i="3" s="1"/>
  <c r="AZ28" i="3"/>
  <c r="BA28" i="3" s="1"/>
  <c r="AS28" i="3"/>
  <c r="AT28" i="3" s="1"/>
  <c r="BT27" i="3"/>
  <c r="BU27" i="3" s="1"/>
  <c r="BG27" i="3"/>
  <c r="BH27" i="3" s="1"/>
  <c r="AZ27" i="3"/>
  <c r="BA27" i="3" s="1"/>
  <c r="AS27" i="3"/>
  <c r="AT27" i="3" s="1"/>
  <c r="BT26" i="3"/>
  <c r="BU26" i="3" s="1"/>
  <c r="BG26" i="3"/>
  <c r="BH26" i="3" s="1"/>
  <c r="AZ26" i="3"/>
  <c r="BA26" i="3" s="1"/>
  <c r="AS26" i="3"/>
  <c r="AT26" i="3" s="1"/>
  <c r="BT25" i="3"/>
  <c r="BU25" i="3" s="1"/>
  <c r="BG25" i="3"/>
  <c r="BH25" i="3" s="1"/>
  <c r="AZ25" i="3"/>
  <c r="BA25" i="3" s="1"/>
  <c r="AS25" i="3"/>
  <c r="AT25" i="3" s="1"/>
  <c r="BT24" i="3"/>
  <c r="BU24" i="3" s="1"/>
  <c r="BG24" i="3"/>
  <c r="BH24" i="3" s="1"/>
  <c r="AZ24" i="3"/>
  <c r="BA24" i="3" s="1"/>
  <c r="AS24" i="3"/>
  <c r="AT24" i="3" s="1"/>
  <c r="BT23" i="3"/>
  <c r="BU23" i="3" s="1"/>
  <c r="BG23" i="3"/>
  <c r="BH23" i="3" s="1"/>
  <c r="AZ23" i="3"/>
  <c r="BA23" i="3" s="1"/>
  <c r="AS23" i="3"/>
  <c r="AT23" i="3" s="1"/>
  <c r="BT22" i="3"/>
  <c r="BU22" i="3" s="1"/>
  <c r="BG22" i="3"/>
  <c r="BH22" i="3" s="1"/>
  <c r="AZ22" i="3"/>
  <c r="BA22" i="3" s="1"/>
  <c r="AS22" i="3"/>
  <c r="AT22" i="3" s="1"/>
  <c r="BT21" i="3"/>
  <c r="BU21" i="3" s="1"/>
  <c r="BG21" i="3"/>
  <c r="BH21" i="3" s="1"/>
  <c r="AZ21" i="3"/>
  <c r="BA21" i="3" s="1"/>
  <c r="AS21" i="3"/>
  <c r="AT21" i="3" s="1"/>
  <c r="BT20" i="3"/>
  <c r="BU20" i="3" s="1"/>
  <c r="BG20" i="3"/>
  <c r="BH20" i="3" s="1"/>
  <c r="AZ20" i="3"/>
  <c r="BA20" i="3" s="1"/>
  <c r="AS20" i="3"/>
  <c r="AT20" i="3" s="1"/>
  <c r="BT19" i="3"/>
  <c r="BU19" i="3" s="1"/>
  <c r="BG19" i="3"/>
  <c r="BH19" i="3" s="1"/>
  <c r="AZ19" i="3"/>
  <c r="BA19" i="3" s="1"/>
  <c r="AS19" i="3"/>
  <c r="AT19" i="3" s="1"/>
  <c r="BT18" i="3"/>
  <c r="BU18" i="3" s="1"/>
  <c r="BG18" i="3"/>
  <c r="BH18" i="3" s="1"/>
  <c r="AZ18" i="3"/>
  <c r="BA18" i="3" s="1"/>
  <c r="AS18" i="3"/>
  <c r="AT18" i="3" s="1"/>
  <c r="BT17" i="3"/>
  <c r="BU17" i="3" s="1"/>
  <c r="BG17" i="3"/>
  <c r="BH17" i="3" s="1"/>
  <c r="AZ17" i="3"/>
  <c r="BA17" i="3" s="1"/>
  <c r="AS17" i="3"/>
  <c r="AT17" i="3" s="1"/>
  <c r="BT16" i="3"/>
  <c r="BU16" i="3" s="1"/>
  <c r="BG16" i="3"/>
  <c r="BH16" i="3" s="1"/>
  <c r="AZ16" i="3"/>
  <c r="BA16" i="3" s="1"/>
  <c r="AS16" i="3"/>
  <c r="AT16" i="3" s="1"/>
  <c r="BT15" i="3"/>
  <c r="BU15" i="3" s="1"/>
  <c r="BG15" i="3"/>
  <c r="BH15" i="3" s="1"/>
  <c r="AZ15" i="3"/>
  <c r="BA15" i="3" s="1"/>
  <c r="AS15" i="3"/>
  <c r="AT15" i="3" s="1"/>
  <c r="BT14" i="3"/>
  <c r="BU14" i="3" s="1"/>
  <c r="BG14" i="3"/>
  <c r="BH14" i="3" s="1"/>
  <c r="AZ14" i="3"/>
  <c r="BA14" i="3" s="1"/>
  <c r="AS14" i="3"/>
  <c r="AT14" i="3" s="1"/>
  <c r="BT13" i="3"/>
  <c r="BU13" i="3" s="1"/>
  <c r="BG13" i="3"/>
  <c r="BH13" i="3" s="1"/>
  <c r="AZ13" i="3"/>
  <c r="BA13" i="3" s="1"/>
  <c r="AS13" i="3"/>
  <c r="AT13" i="3" s="1"/>
  <c r="B7" i="3"/>
  <c r="E7" i="3" s="1"/>
  <c r="AK63" i="5" l="1"/>
  <c r="AL63" i="5" s="1"/>
  <c r="AE63" i="5"/>
  <c r="AF63" i="5" s="1"/>
  <c r="Y63" i="5"/>
  <c r="Z63" i="5" s="1"/>
  <c r="S63" i="5"/>
  <c r="T63" i="5" s="1"/>
  <c r="M63" i="5"/>
  <c r="N63" i="5" s="1"/>
  <c r="AK62" i="5"/>
  <c r="AL62" i="5" s="1"/>
  <c r="AE62" i="5"/>
  <c r="AF62" i="5" s="1"/>
  <c r="Y62" i="5"/>
  <c r="Z62" i="5" s="1"/>
  <c r="S62" i="5"/>
  <c r="T62" i="5" s="1"/>
  <c r="M62" i="5"/>
  <c r="N62" i="5" s="1"/>
  <c r="AK61" i="5"/>
  <c r="AL61" i="5" s="1"/>
  <c r="AE61" i="5"/>
  <c r="AF61" i="5" s="1"/>
  <c r="Y61" i="5"/>
  <c r="Z61" i="5" s="1"/>
  <c r="S61" i="5"/>
  <c r="T61" i="5" s="1"/>
  <c r="M61" i="5"/>
  <c r="N61" i="5" s="1"/>
  <c r="AK60" i="5"/>
  <c r="AL60" i="5" s="1"/>
  <c r="AE60" i="5"/>
  <c r="AF60" i="5" s="1"/>
  <c r="Y60" i="5"/>
  <c r="Z60" i="5" s="1"/>
  <c r="S60" i="5"/>
  <c r="T60" i="5" s="1"/>
  <c r="M60" i="5"/>
  <c r="N60" i="5" s="1"/>
  <c r="AK59" i="5"/>
  <c r="AL59" i="5" s="1"/>
  <c r="AE59" i="5"/>
  <c r="AF59" i="5" s="1"/>
  <c r="Y59" i="5"/>
  <c r="Z59" i="5" s="1"/>
  <c r="S59" i="5"/>
  <c r="T59" i="5" s="1"/>
  <c r="M59" i="5"/>
  <c r="N59" i="5" s="1"/>
  <c r="AK58" i="5"/>
  <c r="AL58" i="5" s="1"/>
  <c r="AE58" i="5"/>
  <c r="AF58" i="5" s="1"/>
  <c r="Y58" i="5"/>
  <c r="Z58" i="5" s="1"/>
  <c r="S58" i="5"/>
  <c r="T58" i="5" s="1"/>
  <c r="M58" i="5"/>
  <c r="N58" i="5" s="1"/>
  <c r="AK57" i="5"/>
  <c r="AL57" i="5" s="1"/>
  <c r="AE57" i="5"/>
  <c r="AF57" i="5" s="1"/>
  <c r="Y57" i="5"/>
  <c r="Z57" i="5" s="1"/>
  <c r="S57" i="5"/>
  <c r="T57" i="5" s="1"/>
  <c r="M57" i="5"/>
  <c r="N57" i="5" s="1"/>
  <c r="AK56" i="5"/>
  <c r="AL56" i="5" s="1"/>
  <c r="AE56" i="5"/>
  <c r="AF56" i="5" s="1"/>
  <c r="Y56" i="5"/>
  <c r="Z56" i="5" s="1"/>
  <c r="S56" i="5"/>
  <c r="T56" i="5" s="1"/>
  <c r="M56" i="5"/>
  <c r="N56" i="5" s="1"/>
  <c r="AK55" i="5"/>
  <c r="AL55" i="5" s="1"/>
  <c r="AE55" i="5"/>
  <c r="AF55" i="5" s="1"/>
  <c r="Y55" i="5"/>
  <c r="Z55" i="5" s="1"/>
  <c r="S55" i="5"/>
  <c r="T55" i="5" s="1"/>
  <c r="M55" i="5"/>
  <c r="N55" i="5" s="1"/>
  <c r="AK54" i="5"/>
  <c r="AL54" i="5" s="1"/>
  <c r="AE54" i="5"/>
  <c r="AF54" i="5" s="1"/>
  <c r="Y54" i="5"/>
  <c r="Z54" i="5" s="1"/>
  <c r="S54" i="5"/>
  <c r="T54" i="5" s="1"/>
  <c r="M54" i="5"/>
  <c r="N54" i="5" s="1"/>
  <c r="AK53" i="5"/>
  <c r="AL53" i="5" s="1"/>
  <c r="AE53" i="5"/>
  <c r="AF53" i="5" s="1"/>
  <c r="Y53" i="5"/>
  <c r="Z53" i="5" s="1"/>
  <c r="S53" i="5"/>
  <c r="T53" i="5" s="1"/>
  <c r="M53" i="5"/>
  <c r="N53" i="5" s="1"/>
  <c r="AK52" i="5"/>
  <c r="AL52" i="5" s="1"/>
  <c r="AE52" i="5"/>
  <c r="AF52" i="5" s="1"/>
  <c r="Y52" i="5"/>
  <c r="Z52" i="5" s="1"/>
  <c r="S52" i="5"/>
  <c r="T52" i="5" s="1"/>
  <c r="M52" i="5"/>
  <c r="N52" i="5" s="1"/>
  <c r="AK51" i="5"/>
  <c r="AL51" i="5" s="1"/>
  <c r="AE51" i="5"/>
  <c r="AF51" i="5" s="1"/>
  <c r="Y51" i="5"/>
  <c r="Z51" i="5" s="1"/>
  <c r="S51" i="5"/>
  <c r="T51" i="5" s="1"/>
  <c r="M51" i="5"/>
  <c r="N51" i="5" s="1"/>
  <c r="AK50" i="5"/>
  <c r="AL50" i="5" s="1"/>
  <c r="AE50" i="5"/>
  <c r="AF50" i="5" s="1"/>
  <c r="Y50" i="5"/>
  <c r="Z50" i="5" s="1"/>
  <c r="S50" i="5"/>
  <c r="T50" i="5" s="1"/>
  <c r="M50" i="5"/>
  <c r="N50" i="5" s="1"/>
  <c r="AK49" i="5"/>
  <c r="AL49" i="5" s="1"/>
  <c r="AE49" i="5"/>
  <c r="AF49" i="5" s="1"/>
  <c r="Y49" i="5"/>
  <c r="Z49" i="5" s="1"/>
  <c r="S49" i="5"/>
  <c r="T49" i="5" s="1"/>
  <c r="M49" i="5"/>
  <c r="N49" i="5" s="1"/>
  <c r="AK48" i="5"/>
  <c r="AL48" i="5" s="1"/>
  <c r="AE48" i="5"/>
  <c r="AF48" i="5" s="1"/>
  <c r="Y48" i="5"/>
  <c r="Z48" i="5" s="1"/>
  <c r="S48" i="5"/>
  <c r="T48" i="5" s="1"/>
  <c r="M48" i="5"/>
  <c r="N48" i="5" s="1"/>
  <c r="AK47" i="5"/>
  <c r="AL47" i="5" s="1"/>
  <c r="AE47" i="5"/>
  <c r="AF47" i="5" s="1"/>
  <c r="Y47" i="5"/>
  <c r="Z47" i="5" s="1"/>
  <c r="S47" i="5"/>
  <c r="T47" i="5" s="1"/>
  <c r="M47" i="5"/>
  <c r="N47" i="5" s="1"/>
  <c r="AK46" i="5"/>
  <c r="AL46" i="5" s="1"/>
  <c r="AE46" i="5"/>
  <c r="AF46" i="5" s="1"/>
  <c r="Y46" i="5"/>
  <c r="Z46" i="5" s="1"/>
  <c r="S46" i="5"/>
  <c r="T46" i="5" s="1"/>
  <c r="M46" i="5"/>
  <c r="N46" i="5" s="1"/>
  <c r="AK45" i="5"/>
  <c r="AL45" i="5" s="1"/>
  <c r="AE45" i="5"/>
  <c r="AF45" i="5" s="1"/>
  <c r="Y45" i="5"/>
  <c r="Z45" i="5" s="1"/>
  <c r="S45" i="5"/>
  <c r="T45" i="5" s="1"/>
  <c r="M45" i="5"/>
  <c r="N45" i="5" s="1"/>
  <c r="AK44" i="5"/>
  <c r="AL44" i="5" s="1"/>
  <c r="AE44" i="5"/>
  <c r="AF44" i="5" s="1"/>
  <c r="Y44" i="5"/>
  <c r="Z44" i="5" s="1"/>
  <c r="S44" i="5"/>
  <c r="T44" i="5" s="1"/>
  <c r="M44" i="5"/>
  <c r="N44" i="5" s="1"/>
  <c r="AK43" i="5"/>
  <c r="AL43" i="5" s="1"/>
  <c r="AE43" i="5"/>
  <c r="AF43" i="5" s="1"/>
  <c r="Y43" i="5"/>
  <c r="Z43" i="5" s="1"/>
  <c r="S43" i="5"/>
  <c r="T43" i="5" s="1"/>
  <c r="M43" i="5"/>
  <c r="N43" i="5" s="1"/>
  <c r="AK42" i="5"/>
  <c r="AL42" i="5" s="1"/>
  <c r="AE42" i="5"/>
  <c r="AF42" i="5" s="1"/>
  <c r="Y42" i="5"/>
  <c r="Z42" i="5" s="1"/>
  <c r="S42" i="5"/>
  <c r="T42" i="5" s="1"/>
  <c r="M42" i="5"/>
  <c r="N42" i="5" s="1"/>
  <c r="AK41" i="5"/>
  <c r="AL41" i="5" s="1"/>
  <c r="AE41" i="5"/>
  <c r="AF41" i="5" s="1"/>
  <c r="Y41" i="5"/>
  <c r="Z41" i="5" s="1"/>
  <c r="S41" i="5"/>
  <c r="T41" i="5" s="1"/>
  <c r="M41" i="5"/>
  <c r="N41" i="5" s="1"/>
  <c r="AK40" i="5"/>
  <c r="AL40" i="5" s="1"/>
  <c r="AE40" i="5"/>
  <c r="AF40" i="5" s="1"/>
  <c r="Y40" i="5"/>
  <c r="Z40" i="5" s="1"/>
  <c r="S40" i="5"/>
  <c r="T40" i="5" s="1"/>
  <c r="M40" i="5"/>
  <c r="N40" i="5" s="1"/>
  <c r="AK33" i="5"/>
  <c r="AL33" i="5" s="1"/>
  <c r="AE33" i="5"/>
  <c r="AF33" i="5" s="1"/>
  <c r="Y33" i="5"/>
  <c r="Z33" i="5" s="1"/>
  <c r="S33" i="5"/>
  <c r="T33" i="5" s="1"/>
  <c r="M33" i="5"/>
  <c r="N33" i="5" s="1"/>
  <c r="AK32" i="5"/>
  <c r="AL32" i="5" s="1"/>
  <c r="AE32" i="5"/>
  <c r="AF32" i="5" s="1"/>
  <c r="Y32" i="5"/>
  <c r="Z32" i="5" s="1"/>
  <c r="S32" i="5"/>
  <c r="T32" i="5" s="1"/>
  <c r="M32" i="5"/>
  <c r="N32" i="5" s="1"/>
  <c r="AK31" i="5"/>
  <c r="AL31" i="5" s="1"/>
  <c r="AE31" i="5"/>
  <c r="AF31" i="5" s="1"/>
  <c r="Y31" i="5"/>
  <c r="Z31" i="5" s="1"/>
  <c r="S31" i="5"/>
  <c r="T31" i="5" s="1"/>
  <c r="M31" i="5"/>
  <c r="N31" i="5" s="1"/>
  <c r="AK30" i="5"/>
  <c r="AL30" i="5" s="1"/>
  <c r="AE30" i="5"/>
  <c r="AF30" i="5" s="1"/>
  <c r="Y30" i="5"/>
  <c r="Z30" i="5" s="1"/>
  <c r="S30" i="5"/>
  <c r="T30" i="5" s="1"/>
  <c r="M30" i="5"/>
  <c r="N30" i="5" s="1"/>
  <c r="AK29" i="5"/>
  <c r="AL29" i="5" s="1"/>
  <c r="AE29" i="5"/>
  <c r="AF29" i="5" s="1"/>
  <c r="Y29" i="5"/>
  <c r="Z29" i="5" s="1"/>
  <c r="S29" i="5"/>
  <c r="T29" i="5" s="1"/>
  <c r="M29" i="5"/>
  <c r="N29" i="5" s="1"/>
  <c r="AK28" i="5"/>
  <c r="AL28" i="5" s="1"/>
  <c r="AE28" i="5"/>
  <c r="AF28" i="5" s="1"/>
  <c r="Y28" i="5"/>
  <c r="Z28" i="5" s="1"/>
  <c r="S28" i="5"/>
  <c r="T28" i="5" s="1"/>
  <c r="M28" i="5"/>
  <c r="N28" i="5" s="1"/>
  <c r="AK27" i="5"/>
  <c r="AL27" i="5" s="1"/>
  <c r="AE27" i="5"/>
  <c r="AF27" i="5" s="1"/>
  <c r="Y27" i="5"/>
  <c r="Z27" i="5" s="1"/>
  <c r="S27" i="5"/>
  <c r="T27" i="5" s="1"/>
  <c r="M27" i="5"/>
  <c r="N27" i="5" s="1"/>
  <c r="AK26" i="5"/>
  <c r="AL26" i="5" s="1"/>
  <c r="AE26" i="5"/>
  <c r="AF26" i="5" s="1"/>
  <c r="Y26" i="5"/>
  <c r="Z26" i="5" s="1"/>
  <c r="S26" i="5"/>
  <c r="T26" i="5" s="1"/>
  <c r="M26" i="5"/>
  <c r="N26" i="5" s="1"/>
  <c r="AK25" i="5"/>
  <c r="AL25" i="5" s="1"/>
  <c r="AE25" i="5"/>
  <c r="AF25" i="5" s="1"/>
  <c r="Y25" i="5"/>
  <c r="Z25" i="5" s="1"/>
  <c r="S25" i="5"/>
  <c r="T25" i="5" s="1"/>
  <c r="M25" i="5"/>
  <c r="N25" i="5" s="1"/>
  <c r="AK24" i="5"/>
  <c r="AL24" i="5" s="1"/>
  <c r="AE24" i="5"/>
  <c r="AF24" i="5" s="1"/>
  <c r="Y24" i="5"/>
  <c r="Z24" i="5" s="1"/>
  <c r="S24" i="5"/>
  <c r="T24" i="5" s="1"/>
  <c r="M24" i="5"/>
  <c r="N24" i="5" s="1"/>
  <c r="AK23" i="5"/>
  <c r="AL23" i="5" s="1"/>
  <c r="AE23" i="5"/>
  <c r="AF23" i="5" s="1"/>
  <c r="Y23" i="5"/>
  <c r="Z23" i="5" s="1"/>
  <c r="S23" i="5"/>
  <c r="T23" i="5" s="1"/>
  <c r="M23" i="5"/>
  <c r="N23" i="5" s="1"/>
  <c r="AK22" i="5"/>
  <c r="AL22" i="5" s="1"/>
  <c r="AE22" i="5"/>
  <c r="AF22" i="5" s="1"/>
  <c r="Y22" i="5"/>
  <c r="Z22" i="5" s="1"/>
  <c r="S22" i="5"/>
  <c r="T22" i="5" s="1"/>
  <c r="M22" i="5"/>
  <c r="N22" i="5" s="1"/>
  <c r="AK21" i="5"/>
  <c r="AL21" i="5" s="1"/>
  <c r="AE21" i="5"/>
  <c r="AF21" i="5" s="1"/>
  <c r="Y21" i="5"/>
  <c r="Z21" i="5" s="1"/>
  <c r="S21" i="5"/>
  <c r="T21" i="5" s="1"/>
  <c r="M21" i="5"/>
  <c r="N21" i="5" s="1"/>
  <c r="AK20" i="5"/>
  <c r="AL20" i="5" s="1"/>
  <c r="AE20" i="5"/>
  <c r="AF20" i="5" s="1"/>
  <c r="Y20" i="5"/>
  <c r="Z20" i="5" s="1"/>
  <c r="S20" i="5"/>
  <c r="T20" i="5" s="1"/>
  <c r="M20" i="5"/>
  <c r="N20" i="5" s="1"/>
  <c r="AK19" i="5"/>
  <c r="AL19" i="5" s="1"/>
  <c r="AE19" i="5"/>
  <c r="AF19" i="5" s="1"/>
  <c r="Y19" i="5"/>
  <c r="Z19" i="5" s="1"/>
  <c r="S19" i="5"/>
  <c r="T19" i="5" s="1"/>
  <c r="M19" i="5"/>
  <c r="N19" i="5" s="1"/>
  <c r="AK18" i="5"/>
  <c r="AL18" i="5" s="1"/>
  <c r="AE18" i="5"/>
  <c r="AF18" i="5" s="1"/>
  <c r="Y18" i="5"/>
  <c r="Z18" i="5" s="1"/>
  <c r="S18" i="5"/>
  <c r="T18" i="5" s="1"/>
  <c r="M18" i="5"/>
  <c r="N18" i="5" s="1"/>
  <c r="AK17" i="5"/>
  <c r="AL17" i="5" s="1"/>
  <c r="AE17" i="5"/>
  <c r="AF17" i="5" s="1"/>
  <c r="Y17" i="5"/>
  <c r="Z17" i="5" s="1"/>
  <c r="S17" i="5"/>
  <c r="T17" i="5" s="1"/>
  <c r="M17" i="5"/>
  <c r="N17" i="5" s="1"/>
  <c r="AK16" i="5"/>
  <c r="AL16" i="5" s="1"/>
  <c r="AE16" i="5"/>
  <c r="AF16" i="5" s="1"/>
  <c r="Y16" i="5"/>
  <c r="Z16" i="5" s="1"/>
  <c r="S16" i="5"/>
  <c r="T16" i="5" s="1"/>
  <c r="M16" i="5"/>
  <c r="N16" i="5" s="1"/>
  <c r="AK15" i="5"/>
  <c r="AL15" i="5" s="1"/>
  <c r="AE15" i="5"/>
  <c r="AF15" i="5" s="1"/>
  <c r="Y15" i="5"/>
  <c r="Z15" i="5" s="1"/>
  <c r="S15" i="5"/>
  <c r="T15" i="5" s="1"/>
  <c r="M15" i="5"/>
  <c r="N15" i="5" s="1"/>
  <c r="AK14" i="5"/>
  <c r="AL14" i="5" s="1"/>
  <c r="AE14" i="5"/>
  <c r="AF14" i="5" s="1"/>
  <c r="Y14" i="5"/>
  <c r="Z14" i="5" s="1"/>
  <c r="S14" i="5"/>
  <c r="T14" i="5" s="1"/>
  <c r="M14" i="5"/>
  <c r="N14" i="5" s="1"/>
  <c r="AK13" i="5"/>
  <c r="AL13" i="5" s="1"/>
  <c r="AE13" i="5"/>
  <c r="AF13" i="5" s="1"/>
  <c r="Y13" i="5"/>
  <c r="Z13" i="5" s="1"/>
  <c r="S13" i="5"/>
  <c r="T13" i="5" s="1"/>
  <c r="M13" i="5"/>
  <c r="N13" i="5" s="1"/>
  <c r="AK12" i="5"/>
  <c r="AL12" i="5" s="1"/>
  <c r="AE12" i="5"/>
  <c r="AF12" i="5" s="1"/>
  <c r="Y12" i="5"/>
  <c r="Z12" i="5" s="1"/>
  <c r="S12" i="5"/>
  <c r="T12" i="5" s="1"/>
  <c r="M12" i="5"/>
  <c r="N12" i="5" s="1"/>
  <c r="AK11" i="5"/>
  <c r="AL11" i="5" s="1"/>
  <c r="AE11" i="5"/>
  <c r="AF11" i="5" s="1"/>
  <c r="Y11" i="5"/>
  <c r="Z11" i="5" s="1"/>
  <c r="S11" i="5"/>
  <c r="T11" i="5" s="1"/>
  <c r="M11" i="5"/>
  <c r="N11" i="5" s="1"/>
  <c r="AK10" i="5"/>
  <c r="AL10" i="5" s="1"/>
  <c r="AE10" i="5"/>
  <c r="AF10" i="5" s="1"/>
  <c r="Y10" i="5"/>
  <c r="Z10" i="5" s="1"/>
  <c r="S10" i="5"/>
  <c r="T10" i="5" s="1"/>
  <c r="M10" i="5"/>
  <c r="N10" i="5" s="1"/>
  <c r="B5" i="5"/>
  <c r="E5" i="5" s="1"/>
  <c r="B7" i="2"/>
  <c r="E7" i="2" s="1"/>
  <c r="E8" i="8"/>
  <c r="E6" i="8"/>
  <c r="E5" i="8"/>
  <c r="D7" i="7"/>
  <c r="E7" i="7" s="1"/>
  <c r="F2" i="6"/>
  <c r="E2" i="6"/>
  <c r="G2" i="6" s="1"/>
  <c r="E9" i="8" l="1"/>
  <c r="M66" i="4"/>
  <c r="N66" i="4" s="1"/>
  <c r="M67" i="4"/>
  <c r="N67" i="4" s="1"/>
  <c r="M68" i="4"/>
  <c r="N68" i="4" s="1"/>
  <c r="M69" i="4"/>
  <c r="N69" i="4" s="1"/>
  <c r="M70" i="4"/>
  <c r="N70" i="4" s="1"/>
  <c r="M71" i="4"/>
  <c r="N71" i="4" s="1"/>
  <c r="M72" i="4"/>
  <c r="N72" i="4" s="1"/>
  <c r="M73" i="4"/>
  <c r="N73" i="4" s="1"/>
  <c r="M74" i="4"/>
  <c r="N74" i="4" s="1"/>
  <c r="M75" i="4"/>
  <c r="N75" i="4" s="1"/>
  <c r="M76" i="4"/>
  <c r="N76" i="4" s="1"/>
  <c r="M77" i="4"/>
  <c r="N77" i="4" s="1"/>
  <c r="M78" i="4"/>
  <c r="N78" i="4" s="1"/>
  <c r="M79" i="4"/>
  <c r="N79" i="4" s="1"/>
  <c r="M80" i="4"/>
  <c r="N80" i="4" s="1"/>
  <c r="M81" i="4"/>
  <c r="N81" i="4" s="1"/>
  <c r="M82" i="4"/>
  <c r="N82" i="4" s="1"/>
  <c r="M83" i="4"/>
  <c r="N83" i="4" s="1"/>
  <c r="M84" i="4"/>
  <c r="N84" i="4" s="1"/>
  <c r="M85" i="4"/>
  <c r="N85" i="4" s="1"/>
  <c r="M86" i="4"/>
  <c r="N86" i="4" s="1"/>
  <c r="M87" i="4"/>
  <c r="N87" i="4" s="1"/>
  <c r="M88" i="4"/>
  <c r="N88" i="4" s="1"/>
  <c r="M65" i="4"/>
  <c r="N65" i="4" s="1"/>
  <c r="M38" i="4"/>
  <c r="N38" i="4" s="1"/>
  <c r="M39" i="4"/>
  <c r="N39" i="4" s="1"/>
  <c r="M40" i="4"/>
  <c r="N40" i="4" s="1"/>
  <c r="M41" i="4"/>
  <c r="N41" i="4" s="1"/>
  <c r="M42" i="4"/>
  <c r="N42" i="4" s="1"/>
  <c r="M43" i="4"/>
  <c r="N43" i="4" s="1"/>
  <c r="M44" i="4"/>
  <c r="N44" i="4" s="1"/>
  <c r="M45" i="4"/>
  <c r="N45" i="4" s="1"/>
  <c r="M46" i="4"/>
  <c r="N46" i="4" s="1"/>
  <c r="M47" i="4"/>
  <c r="N47" i="4" s="1"/>
  <c r="M48" i="4"/>
  <c r="N48" i="4" s="1"/>
  <c r="M49" i="4"/>
  <c r="N49" i="4" s="1"/>
  <c r="M50" i="4"/>
  <c r="N50" i="4" s="1"/>
  <c r="M51" i="4"/>
  <c r="N51" i="4" s="1"/>
  <c r="M52" i="4"/>
  <c r="N52" i="4" s="1"/>
  <c r="M53" i="4"/>
  <c r="N53" i="4" s="1"/>
  <c r="M54" i="4"/>
  <c r="N54" i="4" s="1"/>
  <c r="M55" i="4"/>
  <c r="N55" i="4" s="1"/>
  <c r="M56" i="4"/>
  <c r="N56" i="4" s="1"/>
  <c r="M57" i="4"/>
  <c r="N57" i="4" s="1"/>
  <c r="M58" i="4"/>
  <c r="N58" i="4" s="1"/>
  <c r="M59" i="4"/>
  <c r="N59" i="4" s="1"/>
  <c r="M60" i="4"/>
  <c r="N60" i="4" s="1"/>
  <c r="M37" i="4"/>
  <c r="N37" i="4" s="1"/>
  <c r="M26" i="4"/>
  <c r="N26" i="4" s="1"/>
  <c r="M25" i="4"/>
  <c r="N25" i="4" s="1"/>
  <c r="M24" i="4"/>
  <c r="N24" i="4" s="1"/>
  <c r="M23" i="4"/>
  <c r="N23" i="4" s="1"/>
  <c r="M22" i="4"/>
  <c r="N22" i="4" s="1"/>
  <c r="M21" i="4"/>
  <c r="N21" i="4" s="1"/>
  <c r="M20" i="4"/>
  <c r="N20" i="4" s="1"/>
  <c r="M19" i="4"/>
  <c r="N19" i="4" s="1"/>
  <c r="M18" i="4"/>
  <c r="N18" i="4" s="1"/>
  <c r="M17" i="4"/>
  <c r="N17" i="4" s="1"/>
  <c r="M16" i="4"/>
  <c r="N16" i="4" s="1"/>
  <c r="M15" i="4"/>
  <c r="N15" i="4" s="1"/>
  <c r="M14" i="4"/>
  <c r="N14" i="4" s="1"/>
  <c r="M13" i="4"/>
  <c r="N13" i="4" s="1"/>
  <c r="M12" i="4"/>
  <c r="N12" i="4" s="1"/>
  <c r="M11" i="4"/>
  <c r="N11" i="4" s="1"/>
  <c r="M10" i="4"/>
  <c r="N10" i="4" s="1"/>
  <c r="M27" i="4"/>
  <c r="N27" i="4" s="1"/>
  <c r="M28" i="4"/>
  <c r="N28" i="4" s="1"/>
  <c r="M29" i="4"/>
  <c r="N29" i="4" s="1"/>
  <c r="M30" i="4"/>
  <c r="N30" i="4" s="1"/>
  <c r="M31" i="4"/>
  <c r="N31" i="4" s="1"/>
  <c r="M32" i="4"/>
  <c r="N32" i="4" s="1"/>
  <c r="M9" i="4"/>
  <c r="N9" i="4" s="1"/>
  <c r="AW49" i="2"/>
  <c r="AW48" i="2"/>
  <c r="AW47" i="2"/>
  <c r="AW46" i="2"/>
  <c r="AW45" i="2"/>
  <c r="AW44" i="2"/>
  <c r="AW43" i="2"/>
  <c r="AW42" i="2"/>
  <c r="AW41" i="2"/>
  <c r="AW35" i="2"/>
  <c r="AW34" i="2"/>
  <c r="AW33" i="2"/>
  <c r="AW32" i="2"/>
  <c r="AW31" i="2"/>
  <c r="AW30" i="2"/>
  <c r="AW29" i="2"/>
  <c r="AW28" i="2"/>
  <c r="AW27" i="2"/>
  <c r="AW26" i="2"/>
  <c r="AW25" i="2"/>
  <c r="AW24" i="2"/>
  <c r="AW23" i="2"/>
  <c r="AW22" i="2"/>
  <c r="AW21" i="2"/>
  <c r="AW20" i="2"/>
  <c r="AW19" i="2"/>
  <c r="AW18" i="2"/>
  <c r="AW17" i="2"/>
  <c r="AW16" i="2"/>
  <c r="AW15" i="2"/>
  <c r="AW14" i="2"/>
  <c r="AW13" i="2"/>
  <c r="AW12" i="2"/>
  <c r="BI122" i="2"/>
  <c r="BI121" i="2"/>
  <c r="BI120" i="2"/>
  <c r="BI119" i="2"/>
  <c r="BI118" i="2"/>
  <c r="BI117" i="2"/>
  <c r="BI116" i="2"/>
  <c r="BI115" i="2"/>
  <c r="BI114" i="2"/>
  <c r="BI113" i="2"/>
  <c r="BI112" i="2"/>
  <c r="BI111" i="2"/>
  <c r="BI110" i="2"/>
  <c r="BI109" i="2"/>
  <c r="BI108" i="2"/>
  <c r="BI107" i="2"/>
  <c r="BI106" i="2"/>
  <c r="BI105" i="2"/>
  <c r="BI104" i="2"/>
  <c r="BI103" i="2"/>
  <c r="BI102" i="2"/>
  <c r="BI101" i="2"/>
  <c r="BI100" i="2"/>
  <c r="BI99" i="2"/>
  <c r="BI93" i="2"/>
  <c r="BI92" i="2"/>
  <c r="BI91" i="2"/>
  <c r="BI90" i="2"/>
  <c r="BI89" i="2"/>
  <c r="BI88" i="2"/>
  <c r="BI87" i="2"/>
  <c r="BI86" i="2"/>
  <c r="BI85" i="2"/>
  <c r="BI84" i="2"/>
  <c r="BI83" i="2"/>
  <c r="BI82" i="2"/>
  <c r="BI81" i="2"/>
  <c r="BI80" i="2"/>
  <c r="BI79" i="2"/>
  <c r="BI78" i="2"/>
  <c r="BI77" i="2"/>
  <c r="BI76" i="2"/>
  <c r="BI75" i="2"/>
  <c r="BI74" i="2"/>
  <c r="BI73" i="2"/>
  <c r="BI72" i="2"/>
  <c r="BI71" i="2"/>
  <c r="BI70" i="2"/>
  <c r="BI64" i="2"/>
  <c r="BI63" i="2"/>
  <c r="BI62" i="2"/>
  <c r="BI61" i="2"/>
  <c r="BI60" i="2"/>
  <c r="BI59" i="2"/>
  <c r="BI58" i="2"/>
  <c r="BI57" i="2"/>
  <c r="BI56" i="2"/>
  <c r="BI55" i="2"/>
  <c r="BI54" i="2"/>
  <c r="BI53" i="2"/>
  <c r="BI52" i="2"/>
  <c r="BI51" i="2"/>
  <c r="BI50" i="2"/>
  <c r="BI49" i="2"/>
  <c r="BI48" i="2"/>
  <c r="BI47" i="2"/>
  <c r="BI46" i="2"/>
  <c r="BI45" i="2"/>
  <c r="BI44" i="2"/>
  <c r="BI43" i="2"/>
  <c r="BI42" i="2"/>
  <c r="BI41" i="2"/>
  <c r="BI35" i="2"/>
  <c r="BI34" i="2"/>
  <c r="BI33" i="2"/>
  <c r="BI32" i="2"/>
  <c r="BI31" i="2"/>
  <c r="BI30" i="2"/>
  <c r="BI29" i="2"/>
  <c r="BI28" i="2"/>
  <c r="BI27" i="2"/>
  <c r="BI26" i="2"/>
  <c r="BI25" i="2"/>
  <c r="BI24" i="2"/>
  <c r="BI23" i="2"/>
  <c r="BI22" i="2"/>
  <c r="BI21" i="2"/>
  <c r="BI20" i="2"/>
  <c r="BI19" i="2"/>
  <c r="BI18" i="2"/>
  <c r="BI17" i="2"/>
  <c r="BI16" i="2"/>
  <c r="BI15" i="2"/>
  <c r="BI14" i="2"/>
  <c r="BI13" i="2"/>
  <c r="AW93" i="2"/>
  <c r="AW92" i="2"/>
  <c r="AW91" i="2"/>
  <c r="AW90" i="2"/>
  <c r="AW89" i="2"/>
  <c r="AW88" i="2"/>
  <c r="AW87" i="2"/>
  <c r="AW86" i="2"/>
  <c r="AW85" i="2"/>
  <c r="AW84" i="2"/>
  <c r="AW83" i="2"/>
  <c r="AW82" i="2"/>
  <c r="AW81" i="2"/>
  <c r="AW80" i="2"/>
  <c r="AW79" i="2"/>
  <c r="AW78" i="2"/>
  <c r="AW77" i="2"/>
  <c r="AW76" i="2"/>
  <c r="AW75" i="2"/>
  <c r="AW74" i="2"/>
  <c r="AW73" i="2"/>
  <c r="AW72" i="2"/>
  <c r="AW71" i="2"/>
  <c r="AW70" i="2"/>
  <c r="AW122" i="2"/>
  <c r="AW121" i="2"/>
  <c r="AW120" i="2"/>
  <c r="AW119" i="2"/>
  <c r="AW118" i="2"/>
  <c r="AW117" i="2"/>
  <c r="AW116" i="2"/>
  <c r="AW115" i="2"/>
  <c r="AW114" i="2"/>
  <c r="AW113" i="2"/>
  <c r="AW112" i="2"/>
  <c r="AW111" i="2"/>
  <c r="AW110" i="2"/>
  <c r="AW109" i="2"/>
  <c r="AW108" i="2"/>
  <c r="AW107" i="2"/>
  <c r="AW106" i="2"/>
  <c r="AW105" i="2"/>
  <c r="AW104" i="2"/>
  <c r="AW103" i="2"/>
  <c r="AW102" i="2"/>
  <c r="AW101" i="2"/>
  <c r="AW100" i="2"/>
  <c r="AW99" i="2"/>
  <c r="AW64" i="2"/>
  <c r="AW63" i="2"/>
  <c r="AW62" i="2"/>
  <c r="AW61" i="2"/>
  <c r="AW60" i="2"/>
  <c r="AW59" i="2"/>
  <c r="AW58" i="2"/>
  <c r="AW57" i="2"/>
  <c r="AW56" i="2"/>
  <c r="AW55" i="2"/>
  <c r="AW54" i="2"/>
  <c r="AW53" i="2"/>
  <c r="AW52" i="2"/>
  <c r="AW51" i="2"/>
  <c r="AW50" i="2"/>
  <c r="AK99" i="2"/>
  <c r="AE99" i="2"/>
  <c r="Y99" i="2"/>
  <c r="S99" i="2"/>
  <c r="M99" i="2"/>
  <c r="S70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Y41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M35" i="2"/>
  <c r="N35" i="2" s="1"/>
  <c r="M34" i="2"/>
  <c r="N34" i="2" s="1"/>
  <c r="M33" i="2"/>
  <c r="N33" i="2" s="1"/>
  <c r="M32" i="2"/>
  <c r="N32" i="2" s="1"/>
  <c r="M31" i="2"/>
  <c r="N31" i="2" s="1"/>
  <c r="M30" i="2"/>
  <c r="N30" i="2" s="1"/>
  <c r="M29" i="2"/>
  <c r="N29" i="2" s="1"/>
  <c r="M28" i="2"/>
  <c r="N28" i="2" s="1"/>
  <c r="M27" i="2"/>
  <c r="N27" i="2" s="1"/>
  <c r="M26" i="2"/>
  <c r="N26" i="2" s="1"/>
  <c r="M25" i="2"/>
  <c r="N25" i="2" s="1"/>
  <c r="M24" i="2"/>
  <c r="N24" i="2" s="1"/>
  <c r="M23" i="2"/>
  <c r="N23" i="2" s="1"/>
  <c r="M22" i="2"/>
  <c r="N22" i="2" s="1"/>
  <c r="M21" i="2"/>
  <c r="N21" i="2" s="1"/>
  <c r="M20" i="2"/>
  <c r="N20" i="2" s="1"/>
  <c r="M19" i="2"/>
  <c r="N19" i="2" s="1"/>
  <c r="M18" i="2"/>
  <c r="N18" i="2" s="1"/>
  <c r="M17" i="2"/>
  <c r="N17" i="2" s="1"/>
  <c r="M16" i="2"/>
  <c r="N16" i="2" s="1"/>
  <c r="M15" i="2"/>
  <c r="N15" i="2" s="1"/>
  <c r="M14" i="2"/>
  <c r="N14" i="2" s="1"/>
  <c r="M13" i="2"/>
  <c r="N13" i="2" s="1"/>
  <c r="M12" i="2"/>
  <c r="N12" i="2" s="1"/>
  <c r="AL35" i="2" l="1"/>
  <c r="AX35" i="2" s="1"/>
  <c r="AF35" i="2"/>
  <c r="Z35" i="2"/>
  <c r="AL33" i="2"/>
  <c r="AX33" i="2" s="1"/>
  <c r="AF33" i="2"/>
  <c r="Z33" i="2"/>
  <c r="AL31" i="2"/>
  <c r="AX31" i="2" s="1"/>
  <c r="AF31" i="2"/>
  <c r="Z31" i="2"/>
  <c r="AL29" i="2"/>
  <c r="AX29" i="2" s="1"/>
  <c r="AF29" i="2"/>
  <c r="Z29" i="2"/>
  <c r="AL27" i="2"/>
  <c r="AX27" i="2" s="1"/>
  <c r="AF27" i="2"/>
  <c r="Z27" i="2"/>
  <c r="AL25" i="2"/>
  <c r="AX25" i="2" s="1"/>
  <c r="AF25" i="2"/>
  <c r="Z25" i="2"/>
  <c r="AL23" i="2"/>
  <c r="AX23" i="2" s="1"/>
  <c r="AF23" i="2"/>
  <c r="Z23" i="2"/>
  <c r="AL21" i="2"/>
  <c r="AX21" i="2" s="1"/>
  <c r="AF21" i="2"/>
  <c r="Z21" i="2"/>
  <c r="AL19" i="2"/>
  <c r="AX19" i="2" s="1"/>
  <c r="AF19" i="2"/>
  <c r="Z19" i="2"/>
  <c r="AL17" i="2"/>
  <c r="AX17" i="2" s="1"/>
  <c r="AF17" i="2"/>
  <c r="Z17" i="2"/>
  <c r="AL15" i="2"/>
  <c r="AX15" i="2" s="1"/>
  <c r="AF15" i="2"/>
  <c r="Z15" i="2"/>
  <c r="AL13" i="2"/>
  <c r="AX13" i="2" s="1"/>
  <c r="AF13" i="2"/>
  <c r="Z13" i="2"/>
  <c r="N42" i="2"/>
  <c r="N44" i="2"/>
  <c r="N46" i="2"/>
  <c r="N48" i="2"/>
  <c r="N50" i="2"/>
  <c r="N52" i="2"/>
  <c r="N54" i="2"/>
  <c r="N56" i="2"/>
  <c r="N58" i="2"/>
  <c r="N60" i="2"/>
  <c r="N62" i="2"/>
  <c r="N64" i="2"/>
  <c r="N71" i="2"/>
  <c r="N73" i="2"/>
  <c r="N75" i="2"/>
  <c r="N77" i="2"/>
  <c r="N79" i="2"/>
  <c r="N81" i="2"/>
  <c r="N83" i="2"/>
  <c r="N85" i="2"/>
  <c r="N87" i="2"/>
  <c r="N89" i="2"/>
  <c r="N91" i="2"/>
  <c r="N93" i="2"/>
  <c r="T13" i="2"/>
  <c r="T15" i="2"/>
  <c r="T17" i="2"/>
  <c r="T19" i="2"/>
  <c r="T21" i="2"/>
  <c r="T23" i="2"/>
  <c r="T25" i="2"/>
  <c r="T27" i="2"/>
  <c r="T29" i="2"/>
  <c r="T31" i="2"/>
  <c r="T33" i="2"/>
  <c r="T35" i="2"/>
  <c r="T42" i="2"/>
  <c r="T44" i="2"/>
  <c r="T46" i="2"/>
  <c r="T48" i="2"/>
  <c r="T50" i="2"/>
  <c r="T52" i="2"/>
  <c r="T54" i="2"/>
  <c r="T56" i="2"/>
  <c r="T58" i="2"/>
  <c r="T60" i="2"/>
  <c r="T62" i="2"/>
  <c r="T64" i="2"/>
  <c r="AL12" i="2"/>
  <c r="AX12" i="2" s="1"/>
  <c r="AF12" i="2"/>
  <c r="Z12" i="2"/>
  <c r="AL34" i="2"/>
  <c r="AX34" i="2" s="1"/>
  <c r="AF34" i="2"/>
  <c r="Z34" i="2"/>
  <c r="AL32" i="2"/>
  <c r="AX32" i="2" s="1"/>
  <c r="AF32" i="2"/>
  <c r="Z32" i="2"/>
  <c r="AL30" i="2"/>
  <c r="AX30" i="2" s="1"/>
  <c r="AF30" i="2"/>
  <c r="Z30" i="2"/>
  <c r="AL28" i="2"/>
  <c r="AX28" i="2" s="1"/>
  <c r="AF28" i="2"/>
  <c r="Z28" i="2"/>
  <c r="AL26" i="2"/>
  <c r="AX26" i="2" s="1"/>
  <c r="AF26" i="2"/>
  <c r="Z26" i="2"/>
  <c r="AL24" i="2"/>
  <c r="AX24" i="2" s="1"/>
  <c r="AF24" i="2"/>
  <c r="Z24" i="2"/>
  <c r="AL22" i="2"/>
  <c r="AX22" i="2" s="1"/>
  <c r="AF22" i="2"/>
  <c r="Z22" i="2"/>
  <c r="AL20" i="2"/>
  <c r="AX20" i="2" s="1"/>
  <c r="AF20" i="2"/>
  <c r="Z20" i="2"/>
  <c r="AL18" i="2"/>
  <c r="AX18" i="2" s="1"/>
  <c r="AF18" i="2"/>
  <c r="Z18" i="2"/>
  <c r="AL16" i="2"/>
  <c r="AX16" i="2" s="1"/>
  <c r="AF16" i="2"/>
  <c r="Z16" i="2"/>
  <c r="AL14" i="2"/>
  <c r="AX14" i="2" s="1"/>
  <c r="AF14" i="2"/>
  <c r="Z14" i="2"/>
  <c r="Z41" i="2"/>
  <c r="AL99" i="2"/>
  <c r="AF99" i="2"/>
  <c r="Z99" i="2"/>
  <c r="N41" i="2"/>
  <c r="N43" i="2"/>
  <c r="N45" i="2"/>
  <c r="N47" i="2"/>
  <c r="N49" i="2"/>
  <c r="N51" i="2"/>
  <c r="N53" i="2"/>
  <c r="N55" i="2"/>
  <c r="N57" i="2"/>
  <c r="N59" i="2"/>
  <c r="N61" i="2"/>
  <c r="N63" i="2"/>
  <c r="N70" i="2"/>
  <c r="N72" i="2"/>
  <c r="N74" i="2"/>
  <c r="N76" i="2"/>
  <c r="N78" i="2"/>
  <c r="N80" i="2"/>
  <c r="N82" i="2"/>
  <c r="N84" i="2"/>
  <c r="N86" i="2"/>
  <c r="N88" i="2"/>
  <c r="N90" i="2"/>
  <c r="N92" i="2"/>
  <c r="N99" i="2"/>
  <c r="T12" i="2"/>
  <c r="T14" i="2"/>
  <c r="T16" i="2"/>
  <c r="T18" i="2"/>
  <c r="T20" i="2"/>
  <c r="T22" i="2"/>
  <c r="T24" i="2"/>
  <c r="T26" i="2"/>
  <c r="T28" i="2"/>
  <c r="T30" i="2"/>
  <c r="T32" i="2"/>
  <c r="T34" i="2"/>
  <c r="T41" i="2"/>
  <c r="T43" i="2"/>
  <c r="T45" i="2"/>
  <c r="T47" i="2"/>
  <c r="T49" i="2"/>
  <c r="T51" i="2"/>
  <c r="T53" i="2"/>
  <c r="T55" i="2"/>
  <c r="T57" i="2"/>
  <c r="T59" i="2"/>
  <c r="T61" i="2"/>
  <c r="T63" i="2"/>
  <c r="T70" i="2"/>
  <c r="T99" i="2"/>
  <c r="AK93" i="2"/>
  <c r="AL93" i="2" s="1"/>
  <c r="AK92" i="2"/>
  <c r="AL92" i="2" s="1"/>
  <c r="AK91" i="2"/>
  <c r="AL91" i="2" s="1"/>
  <c r="AK90" i="2"/>
  <c r="AL90" i="2" s="1"/>
  <c r="AK89" i="2"/>
  <c r="AL89" i="2" s="1"/>
  <c r="AK88" i="2"/>
  <c r="AL88" i="2" s="1"/>
  <c r="AK87" i="2"/>
  <c r="AL87" i="2" s="1"/>
  <c r="AK86" i="2"/>
  <c r="AL86" i="2" s="1"/>
  <c r="AK85" i="2"/>
  <c r="AL85" i="2" s="1"/>
  <c r="AK84" i="2"/>
  <c r="AL84" i="2" s="1"/>
  <c r="AK83" i="2"/>
  <c r="AL83" i="2" s="1"/>
  <c r="AK82" i="2"/>
  <c r="AL82" i="2" s="1"/>
  <c r="AK81" i="2"/>
  <c r="AL81" i="2" s="1"/>
  <c r="AK80" i="2"/>
  <c r="AL80" i="2" s="1"/>
  <c r="AK79" i="2"/>
  <c r="AL79" i="2" s="1"/>
  <c r="AK78" i="2"/>
  <c r="AL78" i="2" s="1"/>
  <c r="AK77" i="2"/>
  <c r="AL77" i="2" s="1"/>
  <c r="AK76" i="2"/>
  <c r="AL76" i="2" s="1"/>
  <c r="AK75" i="2"/>
  <c r="AL75" i="2" s="1"/>
  <c r="AK74" i="2"/>
  <c r="AL74" i="2" s="1"/>
  <c r="AK73" i="2"/>
  <c r="AL73" i="2" s="1"/>
  <c r="AK72" i="2"/>
  <c r="AL72" i="2" s="1"/>
  <c r="AK71" i="2"/>
  <c r="AL71" i="2" s="1"/>
  <c r="AK70" i="2"/>
  <c r="AL70" i="2" s="1"/>
  <c r="AE93" i="2"/>
  <c r="AF93" i="2" s="1"/>
  <c r="AE92" i="2"/>
  <c r="AF92" i="2" s="1"/>
  <c r="AE91" i="2"/>
  <c r="AF91" i="2" s="1"/>
  <c r="AE90" i="2"/>
  <c r="AF90" i="2" s="1"/>
  <c r="AE89" i="2"/>
  <c r="AF89" i="2" s="1"/>
  <c r="AE88" i="2"/>
  <c r="AF88" i="2" s="1"/>
  <c r="AE87" i="2"/>
  <c r="AF87" i="2" s="1"/>
  <c r="AE86" i="2"/>
  <c r="AF86" i="2" s="1"/>
  <c r="AE85" i="2"/>
  <c r="AF85" i="2" s="1"/>
  <c r="AE84" i="2"/>
  <c r="AF84" i="2" s="1"/>
  <c r="AE83" i="2"/>
  <c r="AF83" i="2" s="1"/>
  <c r="AE82" i="2"/>
  <c r="AF82" i="2" s="1"/>
  <c r="AE81" i="2"/>
  <c r="AF81" i="2" s="1"/>
  <c r="AE80" i="2"/>
  <c r="AF80" i="2" s="1"/>
  <c r="AE79" i="2"/>
  <c r="AF79" i="2" s="1"/>
  <c r="AE78" i="2"/>
  <c r="AF78" i="2" s="1"/>
  <c r="AE77" i="2"/>
  <c r="AF77" i="2" s="1"/>
  <c r="AE76" i="2"/>
  <c r="AF76" i="2" s="1"/>
  <c r="AE75" i="2"/>
  <c r="AF75" i="2" s="1"/>
  <c r="AE74" i="2"/>
  <c r="AF74" i="2" s="1"/>
  <c r="AE73" i="2"/>
  <c r="AF73" i="2" s="1"/>
  <c r="AE72" i="2"/>
  <c r="AF72" i="2" s="1"/>
  <c r="AE71" i="2"/>
  <c r="AF71" i="2" s="1"/>
  <c r="AE70" i="2"/>
  <c r="AF70" i="2" s="1"/>
  <c r="Y93" i="2"/>
  <c r="Z93" i="2" s="1"/>
  <c r="Y92" i="2"/>
  <c r="Z92" i="2" s="1"/>
  <c r="Y91" i="2"/>
  <c r="Z91" i="2" s="1"/>
  <c r="Y90" i="2"/>
  <c r="Z90" i="2" s="1"/>
  <c r="Y89" i="2"/>
  <c r="Z89" i="2" s="1"/>
  <c r="Y88" i="2"/>
  <c r="Z88" i="2" s="1"/>
  <c r="Y87" i="2"/>
  <c r="Z87" i="2" s="1"/>
  <c r="Y86" i="2"/>
  <c r="Z86" i="2" s="1"/>
  <c r="Y85" i="2"/>
  <c r="Z85" i="2" s="1"/>
  <c r="Y84" i="2"/>
  <c r="Z84" i="2" s="1"/>
  <c r="Y83" i="2"/>
  <c r="Z83" i="2" s="1"/>
  <c r="Y82" i="2"/>
  <c r="Z82" i="2" s="1"/>
  <c r="Y81" i="2"/>
  <c r="Z81" i="2" s="1"/>
  <c r="Y80" i="2"/>
  <c r="Z80" i="2" s="1"/>
  <c r="Y79" i="2"/>
  <c r="Z79" i="2" s="1"/>
  <c r="Y78" i="2"/>
  <c r="Z78" i="2" s="1"/>
  <c r="Y77" i="2"/>
  <c r="Z77" i="2" s="1"/>
  <c r="Y76" i="2"/>
  <c r="Z76" i="2" s="1"/>
  <c r="Y75" i="2"/>
  <c r="Z75" i="2" s="1"/>
  <c r="Y74" i="2"/>
  <c r="Z74" i="2" s="1"/>
  <c r="Y73" i="2"/>
  <c r="Z73" i="2" s="1"/>
  <c r="Y72" i="2"/>
  <c r="Z72" i="2" s="1"/>
  <c r="Y71" i="2"/>
  <c r="Z71" i="2" s="1"/>
  <c r="Y70" i="2"/>
  <c r="Z70" i="2" s="1"/>
  <c r="S93" i="2"/>
  <c r="T93" i="2" s="1"/>
  <c r="S92" i="2"/>
  <c r="T92" i="2" s="1"/>
  <c r="S91" i="2"/>
  <c r="T91" i="2" s="1"/>
  <c r="S90" i="2"/>
  <c r="T90" i="2" s="1"/>
  <c r="S89" i="2"/>
  <c r="T89" i="2" s="1"/>
  <c r="S88" i="2"/>
  <c r="T88" i="2" s="1"/>
  <c r="S87" i="2"/>
  <c r="T87" i="2" s="1"/>
  <c r="S86" i="2"/>
  <c r="T86" i="2" s="1"/>
  <c r="S85" i="2"/>
  <c r="T85" i="2" s="1"/>
  <c r="S84" i="2"/>
  <c r="T84" i="2" s="1"/>
  <c r="S83" i="2"/>
  <c r="T83" i="2" s="1"/>
  <c r="S82" i="2"/>
  <c r="T82" i="2" s="1"/>
  <c r="S81" i="2"/>
  <c r="T81" i="2" s="1"/>
  <c r="S80" i="2"/>
  <c r="T80" i="2" s="1"/>
  <c r="S79" i="2"/>
  <c r="T79" i="2" s="1"/>
  <c r="S78" i="2"/>
  <c r="T78" i="2" s="1"/>
  <c r="S77" i="2"/>
  <c r="T77" i="2" s="1"/>
  <c r="S76" i="2"/>
  <c r="T76" i="2" s="1"/>
  <c r="S75" i="2"/>
  <c r="T75" i="2" s="1"/>
  <c r="S74" i="2"/>
  <c r="T74" i="2" s="1"/>
  <c r="S73" i="2"/>
  <c r="T73" i="2" s="1"/>
  <c r="S72" i="2"/>
  <c r="T72" i="2" s="1"/>
  <c r="S71" i="2"/>
  <c r="T71" i="2" s="1"/>
  <c r="AK122" i="2"/>
  <c r="AL122" i="2" s="1"/>
  <c r="AK121" i="2"/>
  <c r="AL121" i="2" s="1"/>
  <c r="AK120" i="2"/>
  <c r="AL120" i="2" s="1"/>
  <c r="AK119" i="2"/>
  <c r="AL119" i="2" s="1"/>
  <c r="AK118" i="2"/>
  <c r="AL118" i="2" s="1"/>
  <c r="AK117" i="2"/>
  <c r="AL117" i="2" s="1"/>
  <c r="AK116" i="2"/>
  <c r="AL116" i="2" s="1"/>
  <c r="AK115" i="2"/>
  <c r="AL115" i="2" s="1"/>
  <c r="AK114" i="2"/>
  <c r="AL114" i="2" s="1"/>
  <c r="AK113" i="2"/>
  <c r="AL113" i="2" s="1"/>
  <c r="AK112" i="2"/>
  <c r="AL112" i="2" s="1"/>
  <c r="AK111" i="2"/>
  <c r="AL111" i="2" s="1"/>
  <c r="AK110" i="2"/>
  <c r="AL110" i="2" s="1"/>
  <c r="AK109" i="2"/>
  <c r="AL109" i="2" s="1"/>
  <c r="AK108" i="2"/>
  <c r="AL108" i="2" s="1"/>
  <c r="AK107" i="2"/>
  <c r="AL107" i="2" s="1"/>
  <c r="AK106" i="2"/>
  <c r="AL106" i="2" s="1"/>
  <c r="AK105" i="2"/>
  <c r="AL105" i="2" s="1"/>
  <c r="AK104" i="2"/>
  <c r="AL104" i="2" s="1"/>
  <c r="AK103" i="2"/>
  <c r="AL103" i="2" s="1"/>
  <c r="AK102" i="2"/>
  <c r="AL102" i="2" s="1"/>
  <c r="AK101" i="2"/>
  <c r="AL101" i="2" s="1"/>
  <c r="AK100" i="2"/>
  <c r="AL100" i="2" s="1"/>
  <c r="AE122" i="2"/>
  <c r="AF122" i="2" s="1"/>
  <c r="AE121" i="2"/>
  <c r="AF121" i="2" s="1"/>
  <c r="AE120" i="2"/>
  <c r="AF120" i="2" s="1"/>
  <c r="AE119" i="2"/>
  <c r="AF119" i="2" s="1"/>
  <c r="AE118" i="2"/>
  <c r="AF118" i="2" s="1"/>
  <c r="AE117" i="2"/>
  <c r="AF117" i="2" s="1"/>
  <c r="AE116" i="2"/>
  <c r="AF116" i="2" s="1"/>
  <c r="AE115" i="2"/>
  <c r="AF115" i="2" s="1"/>
  <c r="AE114" i="2"/>
  <c r="AF114" i="2" s="1"/>
  <c r="AE113" i="2"/>
  <c r="AF113" i="2" s="1"/>
  <c r="AE112" i="2"/>
  <c r="AF112" i="2" s="1"/>
  <c r="AE111" i="2"/>
  <c r="AF111" i="2" s="1"/>
  <c r="AE110" i="2"/>
  <c r="AF110" i="2" s="1"/>
  <c r="AE109" i="2"/>
  <c r="AF109" i="2" s="1"/>
  <c r="AE108" i="2"/>
  <c r="AF108" i="2" s="1"/>
  <c r="AE107" i="2"/>
  <c r="AF107" i="2" s="1"/>
  <c r="AE106" i="2"/>
  <c r="AF106" i="2" s="1"/>
  <c r="AE105" i="2"/>
  <c r="AF105" i="2" s="1"/>
  <c r="AE104" i="2"/>
  <c r="AF104" i="2" s="1"/>
  <c r="AE103" i="2"/>
  <c r="AF103" i="2" s="1"/>
  <c r="AE102" i="2"/>
  <c r="AF102" i="2" s="1"/>
  <c r="AE101" i="2"/>
  <c r="AF101" i="2" s="1"/>
  <c r="AE100" i="2"/>
  <c r="AF100" i="2" s="1"/>
  <c r="Y122" i="2"/>
  <c r="Z122" i="2" s="1"/>
  <c r="Y121" i="2"/>
  <c r="Z121" i="2" s="1"/>
  <c r="Y120" i="2"/>
  <c r="Z120" i="2" s="1"/>
  <c r="Y119" i="2"/>
  <c r="Z119" i="2" s="1"/>
  <c r="Y118" i="2"/>
  <c r="Z118" i="2" s="1"/>
  <c r="Y117" i="2"/>
  <c r="Z117" i="2" s="1"/>
  <c r="Y116" i="2"/>
  <c r="Z116" i="2" s="1"/>
  <c r="Y115" i="2"/>
  <c r="Z115" i="2" s="1"/>
  <c r="Y114" i="2"/>
  <c r="Z114" i="2" s="1"/>
  <c r="Y113" i="2"/>
  <c r="Z113" i="2" s="1"/>
  <c r="Y112" i="2"/>
  <c r="Z112" i="2" s="1"/>
  <c r="Y111" i="2"/>
  <c r="Z111" i="2" s="1"/>
  <c r="Y110" i="2"/>
  <c r="Z110" i="2" s="1"/>
  <c r="Y109" i="2"/>
  <c r="Z109" i="2" s="1"/>
  <c r="Y108" i="2"/>
  <c r="Z108" i="2" s="1"/>
  <c r="Y107" i="2"/>
  <c r="Z107" i="2" s="1"/>
  <c r="Y106" i="2"/>
  <c r="Z106" i="2" s="1"/>
  <c r="Y105" i="2"/>
  <c r="Z105" i="2" s="1"/>
  <c r="Y104" i="2"/>
  <c r="Z104" i="2" s="1"/>
  <c r="Y103" i="2"/>
  <c r="Z103" i="2" s="1"/>
  <c r="Y102" i="2"/>
  <c r="Z102" i="2" s="1"/>
  <c r="Y101" i="2"/>
  <c r="Z101" i="2" s="1"/>
  <c r="Y100" i="2"/>
  <c r="Z100" i="2" s="1"/>
  <c r="S122" i="2"/>
  <c r="T122" i="2" s="1"/>
  <c r="S121" i="2"/>
  <c r="T121" i="2" s="1"/>
  <c r="S120" i="2"/>
  <c r="T120" i="2" s="1"/>
  <c r="S119" i="2"/>
  <c r="T119" i="2" s="1"/>
  <c r="S118" i="2"/>
  <c r="T118" i="2" s="1"/>
  <c r="S117" i="2"/>
  <c r="T117" i="2" s="1"/>
  <c r="S116" i="2"/>
  <c r="T116" i="2" s="1"/>
  <c r="S115" i="2"/>
  <c r="T115" i="2" s="1"/>
  <c r="S114" i="2"/>
  <c r="T114" i="2" s="1"/>
  <c r="S113" i="2"/>
  <c r="T113" i="2" s="1"/>
  <c r="S112" i="2"/>
  <c r="T112" i="2" s="1"/>
  <c r="S111" i="2"/>
  <c r="T111" i="2" s="1"/>
  <c r="S110" i="2"/>
  <c r="T110" i="2" s="1"/>
  <c r="S109" i="2"/>
  <c r="T109" i="2" s="1"/>
  <c r="S108" i="2"/>
  <c r="T108" i="2" s="1"/>
  <c r="S107" i="2"/>
  <c r="T107" i="2" s="1"/>
  <c r="S106" i="2"/>
  <c r="T106" i="2" s="1"/>
  <c r="S105" i="2"/>
  <c r="T105" i="2" s="1"/>
  <c r="S104" i="2"/>
  <c r="T104" i="2" s="1"/>
  <c r="S103" i="2"/>
  <c r="T103" i="2" s="1"/>
  <c r="S102" i="2"/>
  <c r="T102" i="2" s="1"/>
  <c r="S101" i="2"/>
  <c r="T101" i="2" s="1"/>
  <c r="S100" i="2"/>
  <c r="T100" i="2" s="1"/>
  <c r="M122" i="2"/>
  <c r="N122" i="2" s="1"/>
  <c r="M121" i="2"/>
  <c r="N121" i="2" s="1"/>
  <c r="M120" i="2"/>
  <c r="N120" i="2" s="1"/>
  <c r="M119" i="2"/>
  <c r="N119" i="2" s="1"/>
  <c r="M118" i="2"/>
  <c r="N118" i="2" s="1"/>
  <c r="M117" i="2"/>
  <c r="N117" i="2" s="1"/>
  <c r="M116" i="2"/>
  <c r="N116" i="2" s="1"/>
  <c r="M115" i="2"/>
  <c r="N115" i="2" s="1"/>
  <c r="M114" i="2"/>
  <c r="N114" i="2" s="1"/>
  <c r="M113" i="2"/>
  <c r="N113" i="2" s="1"/>
  <c r="M112" i="2"/>
  <c r="N112" i="2" s="1"/>
  <c r="M111" i="2"/>
  <c r="N111" i="2" s="1"/>
  <c r="M110" i="2"/>
  <c r="N110" i="2" s="1"/>
  <c r="M109" i="2"/>
  <c r="N109" i="2" s="1"/>
  <c r="M108" i="2"/>
  <c r="N108" i="2" s="1"/>
  <c r="M107" i="2"/>
  <c r="N107" i="2" s="1"/>
  <c r="M106" i="2"/>
  <c r="N106" i="2" s="1"/>
  <c r="M105" i="2"/>
  <c r="N105" i="2" s="1"/>
  <c r="M104" i="2"/>
  <c r="N104" i="2" s="1"/>
  <c r="M103" i="2"/>
  <c r="N103" i="2" s="1"/>
  <c r="M102" i="2"/>
  <c r="N102" i="2" s="1"/>
  <c r="M101" i="2"/>
  <c r="N101" i="2" s="1"/>
  <c r="M100" i="2"/>
  <c r="N100" i="2" s="1"/>
  <c r="AK64" i="2"/>
  <c r="AL64" i="2" s="1"/>
  <c r="AK63" i="2"/>
  <c r="AL63" i="2" s="1"/>
  <c r="AK62" i="2"/>
  <c r="AL62" i="2" s="1"/>
  <c r="AK61" i="2"/>
  <c r="AL61" i="2" s="1"/>
  <c r="AK60" i="2"/>
  <c r="AL60" i="2" s="1"/>
  <c r="AK59" i="2"/>
  <c r="AL59" i="2" s="1"/>
  <c r="AK58" i="2"/>
  <c r="AL58" i="2" s="1"/>
  <c r="AK57" i="2"/>
  <c r="AL57" i="2" s="1"/>
  <c r="AK56" i="2"/>
  <c r="AL56" i="2" s="1"/>
  <c r="AK55" i="2"/>
  <c r="AL55" i="2" s="1"/>
  <c r="AK54" i="2"/>
  <c r="AL54" i="2" s="1"/>
  <c r="AK53" i="2"/>
  <c r="AL53" i="2" s="1"/>
  <c r="AK52" i="2"/>
  <c r="AL52" i="2" s="1"/>
  <c r="AK51" i="2"/>
  <c r="AL51" i="2" s="1"/>
  <c r="AK50" i="2"/>
  <c r="AL50" i="2" s="1"/>
  <c r="AK49" i="2"/>
  <c r="AL49" i="2" s="1"/>
  <c r="AK48" i="2"/>
  <c r="AL48" i="2" s="1"/>
  <c r="AK47" i="2"/>
  <c r="AL47" i="2" s="1"/>
  <c r="AK46" i="2"/>
  <c r="AL46" i="2" s="1"/>
  <c r="AK45" i="2"/>
  <c r="AL45" i="2" s="1"/>
  <c r="AK44" i="2"/>
  <c r="AL44" i="2" s="1"/>
  <c r="AK43" i="2"/>
  <c r="AL43" i="2" s="1"/>
  <c r="AK42" i="2"/>
  <c r="AL42" i="2" s="1"/>
  <c r="AK41" i="2"/>
  <c r="AL41" i="2" s="1"/>
  <c r="AE64" i="2"/>
  <c r="AF64" i="2" s="1"/>
  <c r="AE63" i="2"/>
  <c r="AF63" i="2" s="1"/>
  <c r="AE62" i="2"/>
  <c r="AF62" i="2" s="1"/>
  <c r="AE61" i="2"/>
  <c r="AF61" i="2" s="1"/>
  <c r="AE60" i="2"/>
  <c r="AF60" i="2" s="1"/>
  <c r="AE59" i="2"/>
  <c r="AF59" i="2" s="1"/>
  <c r="AE58" i="2"/>
  <c r="AF58" i="2" s="1"/>
  <c r="AE57" i="2"/>
  <c r="AF57" i="2" s="1"/>
  <c r="AE56" i="2"/>
  <c r="AF56" i="2" s="1"/>
  <c r="AE55" i="2"/>
  <c r="AF55" i="2" s="1"/>
  <c r="AE54" i="2"/>
  <c r="AF54" i="2" s="1"/>
  <c r="AE53" i="2"/>
  <c r="AF53" i="2" s="1"/>
  <c r="AE52" i="2"/>
  <c r="AF52" i="2" s="1"/>
  <c r="AE51" i="2"/>
  <c r="AF51" i="2" s="1"/>
  <c r="AE50" i="2"/>
  <c r="AF50" i="2" s="1"/>
  <c r="AE49" i="2"/>
  <c r="AF49" i="2" s="1"/>
  <c r="AE48" i="2"/>
  <c r="AF48" i="2" s="1"/>
  <c r="AE47" i="2"/>
  <c r="AF47" i="2" s="1"/>
  <c r="AE46" i="2"/>
  <c r="AF46" i="2" s="1"/>
  <c r="AE45" i="2"/>
  <c r="AF45" i="2" s="1"/>
  <c r="AE44" i="2"/>
  <c r="AF44" i="2" s="1"/>
  <c r="AE43" i="2"/>
  <c r="AF43" i="2" s="1"/>
  <c r="AE42" i="2"/>
  <c r="AF42" i="2" s="1"/>
  <c r="AE41" i="2"/>
  <c r="AF41" i="2" s="1"/>
  <c r="Y64" i="2"/>
  <c r="Z64" i="2" s="1"/>
  <c r="Y63" i="2"/>
  <c r="Z63" i="2" s="1"/>
  <c r="Y62" i="2"/>
  <c r="Z62" i="2" s="1"/>
  <c r="Y61" i="2"/>
  <c r="Z61" i="2" s="1"/>
  <c r="Y60" i="2"/>
  <c r="Z60" i="2" s="1"/>
  <c r="Y59" i="2"/>
  <c r="Z59" i="2" s="1"/>
  <c r="Y58" i="2"/>
  <c r="Z58" i="2" s="1"/>
  <c r="Y57" i="2"/>
  <c r="Z57" i="2" s="1"/>
  <c r="Y56" i="2"/>
  <c r="Z56" i="2" s="1"/>
  <c r="Y55" i="2"/>
  <c r="Z55" i="2" s="1"/>
  <c r="Y54" i="2"/>
  <c r="Z54" i="2" s="1"/>
  <c r="Y53" i="2"/>
  <c r="Z53" i="2" s="1"/>
  <c r="Y52" i="2"/>
  <c r="Z52" i="2" s="1"/>
  <c r="Y51" i="2"/>
  <c r="Z51" i="2" s="1"/>
  <c r="Y50" i="2"/>
  <c r="Z50" i="2" s="1"/>
  <c r="Y49" i="2"/>
  <c r="Z49" i="2" s="1"/>
  <c r="Y48" i="2"/>
  <c r="Z48" i="2" s="1"/>
  <c r="Y47" i="2"/>
  <c r="Z47" i="2" s="1"/>
  <c r="Y46" i="2"/>
  <c r="Z46" i="2" s="1"/>
  <c r="Y45" i="2"/>
  <c r="Z45" i="2" s="1"/>
  <c r="Y44" i="2"/>
  <c r="Z44" i="2" s="1"/>
  <c r="Y43" i="2"/>
  <c r="Z43" i="2" s="1"/>
  <c r="Y42" i="2"/>
  <c r="Z42" i="2" s="1"/>
  <c r="BJ18" i="2" l="1"/>
  <c r="BJ26" i="2"/>
  <c r="BJ34" i="2"/>
  <c r="BJ17" i="2"/>
  <c r="BJ25" i="2"/>
  <c r="BJ33" i="2"/>
  <c r="BJ16" i="2"/>
  <c r="BJ24" i="2"/>
  <c r="BJ32" i="2"/>
  <c r="BJ15" i="2"/>
  <c r="BJ23" i="2"/>
  <c r="BJ31" i="2"/>
  <c r="BJ14" i="2"/>
  <c r="BJ22" i="2"/>
  <c r="BJ30" i="2"/>
  <c r="BJ13" i="2"/>
  <c r="BJ21" i="2"/>
  <c r="BJ29" i="2"/>
  <c r="BJ20" i="2"/>
  <c r="BJ28" i="2"/>
  <c r="BJ19" i="2"/>
  <c r="BJ27" i="2"/>
  <c r="BJ35" i="2"/>
  <c r="AX42" i="2"/>
  <c r="AX44" i="2"/>
  <c r="AX46" i="2"/>
  <c r="AX48" i="2"/>
  <c r="AX50" i="2"/>
  <c r="AX52" i="2"/>
  <c r="AX54" i="2"/>
  <c r="AX56" i="2"/>
  <c r="AX58" i="2"/>
  <c r="AX60" i="2"/>
  <c r="AX62" i="2"/>
  <c r="AX64" i="2"/>
  <c r="AX101" i="2"/>
  <c r="AX103" i="2"/>
  <c r="AX105" i="2"/>
  <c r="AX107" i="2"/>
  <c r="AX109" i="2"/>
  <c r="AX111" i="2"/>
  <c r="AX113" i="2"/>
  <c r="AX115" i="2"/>
  <c r="AX117" i="2"/>
  <c r="AX119" i="2"/>
  <c r="AX121" i="2"/>
  <c r="AX71" i="2"/>
  <c r="AX73" i="2"/>
  <c r="AX75" i="2"/>
  <c r="AX77" i="2"/>
  <c r="AX79" i="2"/>
  <c r="AX81" i="2"/>
  <c r="AX83" i="2"/>
  <c r="AX85" i="2"/>
  <c r="AX87" i="2"/>
  <c r="AX89" i="2"/>
  <c r="AX91" i="2"/>
  <c r="AX93" i="2"/>
  <c r="AX99" i="2"/>
  <c r="AX41" i="2"/>
  <c r="AX43" i="2"/>
  <c r="AX45" i="2"/>
  <c r="AX47" i="2"/>
  <c r="AX49" i="2"/>
  <c r="AX51" i="2"/>
  <c r="AX53" i="2"/>
  <c r="AX55" i="2"/>
  <c r="AX57" i="2"/>
  <c r="AX59" i="2"/>
  <c r="AX61" i="2"/>
  <c r="AX63" i="2"/>
  <c r="AX100" i="2"/>
  <c r="AX102" i="2"/>
  <c r="AX104" i="2"/>
  <c r="AX106" i="2"/>
  <c r="AX108" i="2"/>
  <c r="AX110" i="2"/>
  <c r="AX112" i="2"/>
  <c r="AX114" i="2"/>
  <c r="AX116" i="2"/>
  <c r="AX118" i="2"/>
  <c r="AX120" i="2"/>
  <c r="AX122" i="2"/>
  <c r="AX70" i="2"/>
  <c r="AX72" i="2"/>
  <c r="AX74" i="2"/>
  <c r="AX76" i="2"/>
  <c r="AX78" i="2"/>
  <c r="AX80" i="2"/>
  <c r="AX82" i="2"/>
  <c r="AX84" i="2"/>
  <c r="AX86" i="2"/>
  <c r="AX88" i="2"/>
  <c r="AX90" i="2"/>
  <c r="AX92" i="2"/>
  <c r="BJ92" i="2" l="1"/>
  <c r="BJ88" i="2"/>
  <c r="BJ84" i="2"/>
  <c r="BJ80" i="2"/>
  <c r="BJ76" i="2"/>
  <c r="BJ72" i="2"/>
  <c r="BJ122" i="2"/>
  <c r="BJ118" i="2"/>
  <c r="BJ114" i="2"/>
  <c r="BJ110" i="2"/>
  <c r="BJ106" i="2"/>
  <c r="BJ102" i="2"/>
  <c r="BJ63" i="2"/>
  <c r="BJ59" i="2"/>
  <c r="BJ55" i="2"/>
  <c r="BJ51" i="2"/>
  <c r="BJ47" i="2"/>
  <c r="BJ43" i="2"/>
  <c r="BJ99" i="2"/>
  <c r="BJ91" i="2"/>
  <c r="BJ87" i="2"/>
  <c r="BJ83" i="2"/>
  <c r="BJ79" i="2"/>
  <c r="BJ75" i="2"/>
  <c r="BJ71" i="2"/>
  <c r="BJ119" i="2"/>
  <c r="BJ115" i="2"/>
  <c r="BJ111" i="2"/>
  <c r="BJ107" i="2"/>
  <c r="BJ103" i="2"/>
  <c r="BJ64" i="2"/>
  <c r="BJ60" i="2"/>
  <c r="BJ56" i="2"/>
  <c r="BJ52" i="2"/>
  <c r="BJ48" i="2"/>
  <c r="BJ44" i="2"/>
  <c r="BJ90" i="2"/>
  <c r="BJ86" i="2"/>
  <c r="BJ82" i="2"/>
  <c r="BJ78" i="2"/>
  <c r="BJ74" i="2"/>
  <c r="BJ70" i="2"/>
  <c r="BJ120" i="2"/>
  <c r="BJ116" i="2"/>
  <c r="BJ112" i="2"/>
  <c r="BJ108" i="2"/>
  <c r="BJ104" i="2"/>
  <c r="BJ100" i="2"/>
  <c r="BJ61" i="2"/>
  <c r="BJ57" i="2"/>
  <c r="BJ53" i="2"/>
  <c r="BJ49" i="2"/>
  <c r="BJ45" i="2"/>
  <c r="BJ41" i="2"/>
  <c r="BJ93" i="2"/>
  <c r="BJ89" i="2"/>
  <c r="BJ85" i="2"/>
  <c r="BJ81" i="2"/>
  <c r="BJ77" i="2"/>
  <c r="BJ73" i="2"/>
  <c r="BJ121" i="2"/>
  <c r="BJ117" i="2"/>
  <c r="BJ113" i="2"/>
  <c r="BJ109" i="2"/>
  <c r="BJ105" i="2"/>
  <c r="BJ101" i="2"/>
  <c r="BJ62" i="2"/>
  <c r="BJ58" i="2"/>
  <c r="BJ54" i="2"/>
  <c r="BJ50" i="2"/>
  <c r="BJ46" i="2"/>
  <c r="BJ42" i="2"/>
</calcChain>
</file>

<file path=xl/comments1.xml><?xml version="1.0" encoding="utf-8"?>
<comments xmlns="http://schemas.openxmlformats.org/spreadsheetml/2006/main">
  <authors>
    <author>RACHIDNA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RACHIDNA:</t>
        </r>
        <r>
          <rPr>
            <sz val="9"/>
            <color indexed="81"/>
            <rFont val="Tahoma"/>
            <family val="2"/>
          </rPr>
          <t xml:space="preserve">
PREGUNTAR SI SE VA A REALIZAR EL CALCULO CON LAS DISTINTAS TEMPERATURAS DIARIAS O SOLO CON LA MAS ALTA DEL MES.
</t>
        </r>
      </text>
    </comment>
  </commentList>
</comments>
</file>

<file path=xl/comments2.xml><?xml version="1.0" encoding="utf-8"?>
<comments xmlns="http://schemas.openxmlformats.org/spreadsheetml/2006/main">
  <authors>
    <author>Usuario</author>
    <author>RACHIDNA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RESULTADOS ARROJADOS CON VELOCIDAD ALTA DE VIENTO</t>
        </r>
      </text>
    </comment>
    <comment ref="BX11" authorId="1" shapeId="0">
      <text>
        <r>
          <rPr>
            <b/>
            <sz val="9"/>
            <color indexed="81"/>
            <rFont val="Tahoma"/>
            <family val="2"/>
          </rPr>
          <t>RACHIDNA:</t>
        </r>
        <r>
          <rPr>
            <sz val="9"/>
            <color indexed="81"/>
            <rFont val="Tahoma"/>
            <family val="2"/>
          </rPr>
          <t xml:space="preserve">
ESTOS DATOS FUERON TOMADOS EN ABRIL QUE ES DONDE SE TOMAN DATOS DEL DATA LOGGER ANTES Y DESPUES DE LA INSTALACION DE LOS EXTRACTORES EOLICOS</t>
        </r>
      </text>
    </comment>
    <comment ref="BX40" authorId="1" shapeId="0">
      <text>
        <r>
          <rPr>
            <b/>
            <sz val="9"/>
            <color indexed="81"/>
            <rFont val="Tahoma"/>
            <family val="2"/>
          </rPr>
          <t>RACHIDNA:</t>
        </r>
        <r>
          <rPr>
            <sz val="9"/>
            <color indexed="81"/>
            <rFont val="Tahoma"/>
            <family val="2"/>
          </rPr>
          <t xml:space="preserve">
ESTOS DATOS FUERON TOMADOS EN ABRIL QUE ES DONDE SE TOMAN DATOS DEL DATA LOGGER ANTES Y DESPUES DE LA INSTALACION DE LOS EXTRACTORES EOLICOS</t>
        </r>
      </text>
    </comment>
    <comment ref="BX69" authorId="1" shapeId="0">
      <text>
        <r>
          <rPr>
            <b/>
            <sz val="9"/>
            <color indexed="81"/>
            <rFont val="Tahoma"/>
            <family val="2"/>
          </rPr>
          <t>RACHIDNA:</t>
        </r>
        <r>
          <rPr>
            <sz val="9"/>
            <color indexed="81"/>
            <rFont val="Tahoma"/>
            <family val="2"/>
          </rPr>
          <t xml:space="preserve">
ESTOS DATOS FUERON TOMADOS EN ABRIL QUE ES DONDE SE TOMAN DATOS DEL DATA LOGGER ANTES Y DESPUES DE LA INSTALACION DE LOS EXTRACTORES EOLICOS</t>
        </r>
      </text>
    </comment>
    <comment ref="BX98" authorId="1" shapeId="0">
      <text>
        <r>
          <rPr>
            <b/>
            <sz val="9"/>
            <color indexed="81"/>
            <rFont val="Tahoma"/>
            <family val="2"/>
          </rPr>
          <t>RACHIDNA:</t>
        </r>
        <r>
          <rPr>
            <sz val="9"/>
            <color indexed="81"/>
            <rFont val="Tahoma"/>
            <family val="2"/>
          </rPr>
          <t xml:space="preserve">
ESTOS DATOS FUERON TOMADOS EN ABRIL QUE ES DONDE SE TOMAN DATOS DEL DATA LOGGER ANTES Y DESPUES DE LA INSTALACION DE LOS EXTRACTORES EOLICOS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RESULTADO ARROJADO CON VALORES DE VELOCIDAD MEDIA DEL VIENTO</t>
        </r>
      </text>
    </comment>
    <comment ref="B262" authorId="1" shapeId="0">
      <text>
        <r>
          <rPr>
            <b/>
            <sz val="9"/>
            <color indexed="81"/>
            <rFont val="Tahoma"/>
            <family val="2"/>
          </rPr>
          <t>RESULTADO ARROJADO CON VALORES DE VELOCIDAD BAJA DEL VIENTO</t>
        </r>
      </text>
    </comment>
  </commentList>
</comments>
</file>

<file path=xl/sharedStrings.xml><?xml version="1.0" encoding="utf-8"?>
<sst xmlns="http://schemas.openxmlformats.org/spreadsheetml/2006/main" count="859" uniqueCount="93">
  <si>
    <t>MARZO</t>
  </si>
  <si>
    <t>ABRIL</t>
  </si>
  <si>
    <t>MAYO</t>
  </si>
  <si>
    <t>JUNIO</t>
  </si>
  <si>
    <t>JULIO</t>
  </si>
  <si>
    <t>TA</t>
  </si>
  <si>
    <t>TB</t>
  </si>
  <si>
    <t>TM</t>
  </si>
  <si>
    <t>MATERIAL</t>
  </si>
  <si>
    <t>RESISTENCIA</t>
  </si>
  <si>
    <t>REPELLO 1/2</t>
  </si>
  <si>
    <t>BLOQUE HUECO DE DOS CELDAS 6"</t>
  </si>
  <si>
    <t>RESISTENCIA TOTAL</t>
  </si>
  <si>
    <t>U=</t>
  </si>
  <si>
    <t>HORA</t>
  </si>
  <si>
    <t>CLTD</t>
  </si>
  <si>
    <t>LM</t>
  </si>
  <si>
    <t>K</t>
  </si>
  <si>
    <t>To</t>
  </si>
  <si>
    <t>CLTDcorr</t>
  </si>
  <si>
    <t>Q</t>
  </si>
  <si>
    <t>NORTE SIN EXTRACTOR</t>
  </si>
  <si>
    <t>ESTE SIN EXTRACTOR</t>
  </si>
  <si>
    <t>SUR SIN EXTRACTOR</t>
  </si>
  <si>
    <t>OESTE SIN EXTRACTOR</t>
  </si>
  <si>
    <t>Tr</t>
  </si>
  <si>
    <t>AREA</t>
  </si>
  <si>
    <t>U</t>
  </si>
  <si>
    <t>VENTANAS NORTE</t>
  </si>
  <si>
    <t>Qcond</t>
  </si>
  <si>
    <t>SHFG</t>
  </si>
  <si>
    <t>CLF</t>
  </si>
  <si>
    <t>SC</t>
  </si>
  <si>
    <t>QTOTAL</t>
  </si>
  <si>
    <t>VENTANAS SUR</t>
  </si>
  <si>
    <t>Qrad</t>
  </si>
  <si>
    <t>VENTANAS OESTE</t>
  </si>
  <si>
    <t>ACTIVIDAD</t>
  </si>
  <si>
    <t>REPOSO</t>
  </si>
  <si>
    <t>CANTIDAD</t>
  </si>
  <si>
    <t>Qsens,act</t>
  </si>
  <si>
    <t>Qlat,act</t>
  </si>
  <si>
    <t>Qsens</t>
  </si>
  <si>
    <t>Qlat</t>
  </si>
  <si>
    <t>Qtot,per</t>
  </si>
  <si>
    <t>NUMERO DE BOMBILLOS</t>
  </si>
  <si>
    <t>WATTS/BOMBILLO</t>
  </si>
  <si>
    <t>Wtotal</t>
  </si>
  <si>
    <t>BTU/H</t>
  </si>
  <si>
    <t>BOMBILLOS AHORRADORES DE 25 W</t>
  </si>
  <si>
    <t>CARGA</t>
  </si>
  <si>
    <t>EQUIPO</t>
  </si>
  <si>
    <t>W/equipo</t>
  </si>
  <si>
    <t>BTU/h</t>
  </si>
  <si>
    <t>Cafetera</t>
  </si>
  <si>
    <t>Computador</t>
  </si>
  <si>
    <t>Impresora</t>
  </si>
  <si>
    <t>RESISTENCIA CONVECTIVA</t>
  </si>
  <si>
    <t>RESISTENCIA CONVECTIVA INTERNA</t>
  </si>
  <si>
    <t>MADERA</t>
  </si>
  <si>
    <t>LAMINA ASBESTO CEMENTO</t>
  </si>
  <si>
    <t>AIRE EN MOVIMIENTO</t>
  </si>
  <si>
    <t>CIELO RASO</t>
  </si>
  <si>
    <t>f</t>
  </si>
  <si>
    <t>DATOS SIN EXTRACTOR</t>
  </si>
  <si>
    <t>AIRE QUIETO</t>
  </si>
  <si>
    <t>SUR - ABRIL DATOS CON EXTRACTOR</t>
  </si>
  <si>
    <t>ESTE - ABRIL DATOS CON EXTRACTOR</t>
  </si>
  <si>
    <t>NORTE - ABRIL DATOS CON EXTRACTOR</t>
  </si>
  <si>
    <t>OESTE - ABRIL DATOS CON EXTRACTOR</t>
  </si>
  <si>
    <t>VIDRIO</t>
  </si>
  <si>
    <t>Nevera</t>
  </si>
  <si>
    <t>PAREDES</t>
  </si>
  <si>
    <t>TECHO</t>
  </si>
  <si>
    <t>VENTANAS</t>
  </si>
  <si>
    <t>PUERTAS</t>
  </si>
  <si>
    <t>PERSONAS</t>
  </si>
  <si>
    <t>ILUMINACION</t>
  </si>
  <si>
    <t>EQUIPOS</t>
  </si>
  <si>
    <t>CARGA TOTAL</t>
  </si>
  <si>
    <t>SUR - ABRIL SIN EXTRACTOR</t>
  </si>
  <si>
    <t>SUR - ABRIL CON EXTRACTOR</t>
  </si>
  <si>
    <t>ESTE - ABRIL CON EXTRACTOR</t>
  </si>
  <si>
    <t>ESTE - ABRIL SIN EXTRACTOR</t>
  </si>
  <si>
    <t>NORTE - ABRIL SIN EXTRACTOR</t>
  </si>
  <si>
    <t>NORTE - ABRIL CON EXTRACTOR</t>
  </si>
  <si>
    <t>OESTE - ABRIL SIN EXTRACTOR</t>
  </si>
  <si>
    <t>OESTE - ABRIL CON EXTRACTOR</t>
  </si>
  <si>
    <t>CON</t>
  </si>
  <si>
    <t>SIN</t>
  </si>
  <si>
    <t>DIF</t>
  </si>
  <si>
    <t>SIN EXTRACTOR (Btu/h)</t>
  </si>
  <si>
    <t>CON EXTRACTOR (Btu/h)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</si>
</sst>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00"/>
    <numFmt numFmtId="165" formatCode="0.00000000"/>
    <numFmt numFmtId="166" formatCode="#,##0.000"/>
    <numFmt numFmtId="167" formatCode="0.00000"/>
    <numFmt numFmtId="168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Protection="1">
      <protection hidden="1"/>
    </xf>
    <xf numFmtId="0" fontId="0" fillId="2" borderId="1" xfId="0" applyNumberFormat="1" applyFill="1" applyBorder="1" applyAlignment="1" applyProtection="1">
      <alignment horizontal="center"/>
      <protection hidden="1"/>
    </xf>
    <xf numFmtId="0" fontId="0" fillId="4" borderId="1" xfId="0" applyNumberFormat="1" applyFill="1" applyBorder="1" applyAlignment="1" applyProtection="1">
      <alignment horizontal="center"/>
      <protection hidden="1"/>
    </xf>
    <xf numFmtId="0" fontId="0" fillId="4" borderId="2" xfId="0" applyNumberFormat="1" applyFill="1" applyBorder="1" applyAlignment="1" applyProtection="1">
      <alignment horizontal="center"/>
      <protection hidden="1"/>
    </xf>
    <xf numFmtId="0" fontId="0" fillId="6" borderId="1" xfId="0" applyNumberFormat="1" applyFill="1" applyBorder="1" applyAlignment="1" applyProtection="1">
      <alignment horizontal="center"/>
      <protection hidden="1"/>
    </xf>
    <xf numFmtId="0" fontId="0" fillId="5" borderId="1" xfId="0" applyNumberFormat="1" applyFill="1" applyBorder="1" applyAlignment="1" applyProtection="1">
      <alignment horizontal="center"/>
      <protection hidden="1"/>
    </xf>
    <xf numFmtId="0" fontId="0" fillId="5" borderId="2" xfId="0" applyNumberFormat="1" applyFill="1" applyBorder="1" applyAlignment="1" applyProtection="1">
      <alignment horizontal="center"/>
      <protection hidden="1"/>
    </xf>
    <xf numFmtId="0" fontId="0" fillId="3" borderId="1" xfId="0" applyNumberFormat="1" applyFill="1" applyBorder="1" applyAlignment="1" applyProtection="1">
      <alignment horizontal="center"/>
      <protection hidden="1"/>
    </xf>
    <xf numFmtId="0" fontId="0" fillId="2" borderId="1" xfId="0" applyNumberFormat="1" applyFill="1" applyBorder="1" applyAlignment="1" applyProtection="1">
      <alignment horizontal="center"/>
      <protection hidden="1"/>
    </xf>
    <xf numFmtId="0" fontId="0" fillId="4" borderId="1" xfId="0" applyNumberFormat="1" applyFill="1" applyBorder="1" applyAlignment="1" applyProtection="1">
      <alignment horizontal="center"/>
      <protection hidden="1"/>
    </xf>
    <xf numFmtId="0" fontId="0" fillId="4" borderId="2" xfId="0" applyNumberFormat="1" applyFill="1" applyBorder="1" applyAlignment="1" applyProtection="1">
      <alignment horizontal="center"/>
      <protection hidden="1"/>
    </xf>
    <xf numFmtId="0" fontId="0" fillId="6" borderId="1" xfId="0" applyNumberFormat="1" applyFill="1" applyBorder="1" applyAlignment="1" applyProtection="1">
      <alignment horizontal="center"/>
      <protection hidden="1"/>
    </xf>
    <xf numFmtId="0" fontId="0" fillId="5" borderId="1" xfId="0" applyNumberFormat="1" applyFill="1" applyBorder="1" applyAlignment="1" applyProtection="1">
      <alignment horizontal="center"/>
      <protection hidden="1"/>
    </xf>
    <xf numFmtId="0" fontId="0" fillId="5" borderId="2" xfId="0" applyNumberFormat="1" applyFill="1" applyBorder="1" applyAlignment="1" applyProtection="1">
      <alignment horizontal="center"/>
      <protection hidden="1"/>
    </xf>
    <xf numFmtId="0" fontId="0" fillId="3" borderId="1" xfId="0" applyNumberFormat="1" applyFill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20" fontId="0" fillId="0" borderId="1" xfId="0" applyNumberFormat="1" applyBorder="1" applyAlignment="1" applyProtection="1">
      <alignment horizontal="center"/>
      <protection hidden="1"/>
    </xf>
    <xf numFmtId="164" fontId="0" fillId="0" borderId="1" xfId="0" applyNumberFormat="1" applyFill="1" applyBorder="1" applyAlignment="1" applyProtection="1">
      <alignment horizontal="center" vertical="center"/>
      <protection hidden="1"/>
    </xf>
    <xf numFmtId="168" fontId="0" fillId="0" borderId="1" xfId="0" applyNumberFormat="1" applyBorder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center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5" fillId="5" borderId="1" xfId="0" applyFont="1" applyFill="1" applyBorder="1" applyAlignment="1" applyProtection="1">
      <alignment horizontal="center"/>
      <protection hidden="1"/>
    </xf>
    <xf numFmtId="0" fontId="5" fillId="5" borderId="1" xfId="0" applyFont="1" applyFill="1" applyBorder="1" applyAlignment="1" applyProtection="1">
      <alignment horizontal="center"/>
      <protection hidden="1"/>
    </xf>
    <xf numFmtId="43" fontId="0" fillId="0" borderId="1" xfId="1" applyFont="1" applyBorder="1" applyAlignment="1" applyProtection="1">
      <alignment horizontal="center"/>
      <protection hidden="1"/>
    </xf>
    <xf numFmtId="43" fontId="0" fillId="0" borderId="1" xfId="0" applyNumberFormat="1" applyBorder="1" applyAlignment="1" applyProtection="1">
      <alignment horizontal="center"/>
      <protection hidden="1"/>
    </xf>
    <xf numFmtId="0" fontId="0" fillId="10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6" borderId="0" xfId="0" applyFill="1" applyAlignment="1" applyProtection="1">
      <alignment horizontal="right"/>
      <protection hidden="1"/>
    </xf>
    <xf numFmtId="0" fontId="0" fillId="6" borderId="0" xfId="0" applyFill="1" applyProtection="1">
      <protection hidden="1"/>
    </xf>
    <xf numFmtId="0" fontId="0" fillId="8" borderId="3" xfId="0" applyFill="1" applyBorder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164" fontId="0" fillId="6" borderId="1" xfId="0" applyNumberFormat="1" applyFill="1" applyBorder="1" applyAlignment="1" applyProtection="1">
      <alignment horizontal="center" vertical="center"/>
      <protection hidden="1"/>
    </xf>
    <xf numFmtId="164" fontId="0" fillId="2" borderId="1" xfId="0" applyNumberFormat="1" applyFill="1" applyBorder="1" applyAlignment="1" applyProtection="1">
      <alignment horizontal="center" vertical="center"/>
      <protection hidden="1"/>
    </xf>
    <xf numFmtId="164" fontId="0" fillId="6" borderId="1" xfId="0" applyNumberForma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164" fontId="0" fillId="2" borderId="1" xfId="0" applyNumberFormat="1" applyFill="1" applyBorder="1" applyAlignment="1" applyProtection="1">
      <alignment horizontal="center" vertical="center"/>
      <protection hidden="1"/>
    </xf>
    <xf numFmtId="166" fontId="0" fillId="0" borderId="1" xfId="0" applyNumberFormat="1" applyBorder="1" applyAlignment="1" applyProtection="1">
      <alignment horizontal="center" vertical="center"/>
      <protection hidden="1"/>
    </xf>
    <xf numFmtId="20" fontId="0" fillId="0" borderId="1" xfId="0" applyNumberFormat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0" fontId="0" fillId="9" borderId="3" xfId="0" applyFill="1" applyBorder="1" applyAlignment="1" applyProtection="1">
      <alignment horizontal="center" vertical="center"/>
      <protection hidden="1"/>
    </xf>
    <xf numFmtId="0" fontId="0" fillId="9" borderId="4" xfId="0" applyFill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2" fontId="0" fillId="0" borderId="0" xfId="0" applyNumberFormat="1" applyFill="1" applyBorder="1" applyProtection="1">
      <protection hidden="1"/>
    </xf>
    <xf numFmtId="20" fontId="0" fillId="0" borderId="0" xfId="0" applyNumberFormat="1" applyFill="1" applyBorder="1" applyAlignment="1" applyProtection="1">
      <alignment horizontal="center" vertical="center"/>
      <protection hidden="1"/>
    </xf>
    <xf numFmtId="164" fontId="0" fillId="0" borderId="0" xfId="0" applyNumberFormat="1" applyFill="1" applyBorder="1" applyAlignment="1" applyProtection="1">
      <alignment horizontal="center" vertical="center"/>
      <protection hidden="1"/>
    </xf>
    <xf numFmtId="0" fontId="0" fillId="12" borderId="0" xfId="0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right" vertical="center"/>
      <protection hidden="1"/>
    </xf>
    <xf numFmtId="165" fontId="0" fillId="6" borderId="1" xfId="0" applyNumberFormat="1" applyFill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167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6" borderId="2" xfId="0" applyFill="1" applyBorder="1" applyAlignment="1" applyProtection="1">
      <alignment horizontal="center" vertical="center"/>
      <protection hidden="1"/>
    </xf>
    <xf numFmtId="0" fontId="0" fillId="6" borderId="6" xfId="0" applyFill="1" applyBorder="1" applyAlignment="1" applyProtection="1">
      <alignment horizontal="right" vertical="center"/>
      <protection hidden="1"/>
    </xf>
    <xf numFmtId="164" fontId="0" fillId="0" borderId="0" xfId="0" applyNumberFormat="1" applyFill="1" applyBorder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164" fontId="0" fillId="6" borderId="2" xfId="0" applyNumberFormat="1" applyFill="1" applyBorder="1" applyAlignment="1" applyProtection="1">
      <alignment horizontal="center" vertical="center"/>
      <protection hidden="1"/>
    </xf>
    <xf numFmtId="164" fontId="0" fillId="6" borderId="5" xfId="0" applyNumberFormat="1" applyFill="1" applyBorder="1" applyAlignment="1" applyProtection="1">
      <alignment horizontal="center" vertical="center"/>
      <protection hidden="1"/>
    </xf>
    <xf numFmtId="164" fontId="0" fillId="6" borderId="6" xfId="0" applyNumberFormat="1" applyFill="1" applyBorder="1" applyAlignment="1" applyProtection="1">
      <alignment horizontal="center" vertical="center"/>
      <protection hidden="1"/>
    </xf>
    <xf numFmtId="164" fontId="0" fillId="2" borderId="2" xfId="0" applyNumberFormat="1" applyFill="1" applyBorder="1" applyAlignment="1" applyProtection="1">
      <alignment horizontal="center" vertical="center"/>
      <protection hidden="1"/>
    </xf>
    <xf numFmtId="164" fontId="0" fillId="2" borderId="5" xfId="0" applyNumberFormat="1" applyFill="1" applyBorder="1" applyAlignment="1" applyProtection="1">
      <alignment horizontal="center" vertical="center"/>
      <protection hidden="1"/>
    </xf>
    <xf numFmtId="164" fontId="0" fillId="2" borderId="6" xfId="0" applyNumberForma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164" fontId="0" fillId="12" borderId="0" xfId="0" applyNumberFormat="1" applyFill="1" applyBorder="1" applyAlignment="1" applyProtection="1">
      <alignment horizontal="center" vertical="center"/>
      <protection hidden="1"/>
    </xf>
    <xf numFmtId="0" fontId="0" fillId="12" borderId="0" xfId="0" applyFill="1" applyBorder="1" applyProtection="1">
      <protection hidden="1"/>
    </xf>
    <xf numFmtId="0" fontId="0" fillId="11" borderId="2" xfId="0" applyFill="1" applyBorder="1" applyAlignment="1" applyProtection="1">
      <alignment horizontal="center" vertical="center"/>
      <protection hidden="1"/>
    </xf>
    <xf numFmtId="0" fontId="0" fillId="11" borderId="5" xfId="0" applyFill="1" applyBorder="1" applyAlignment="1" applyProtection="1">
      <alignment horizontal="center" vertical="center"/>
      <protection hidden="1"/>
    </xf>
    <xf numFmtId="0" fontId="0" fillId="11" borderId="6" xfId="0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164" fontId="0" fillId="6" borderId="2" xfId="0" applyNumberFormat="1" applyFill="1" applyBorder="1" applyAlignment="1" applyProtection="1">
      <alignment horizontal="center" vertical="center"/>
      <protection hidden="1"/>
    </xf>
    <xf numFmtId="164" fontId="0" fillId="6" borderId="5" xfId="0" applyNumberFormat="1" applyFill="1" applyBorder="1" applyAlignment="1" applyProtection="1">
      <alignment horizontal="center" vertical="center"/>
      <protection hidden="1"/>
    </xf>
    <xf numFmtId="164" fontId="0" fillId="6" borderId="6" xfId="0" applyNumberFormat="1" applyFill="1" applyBorder="1" applyAlignment="1" applyProtection="1">
      <alignment horizontal="center" vertical="center"/>
      <protection hidden="1"/>
    </xf>
    <xf numFmtId="164" fontId="0" fillId="2" borderId="2" xfId="0" applyNumberFormat="1" applyFill="1" applyBorder="1" applyAlignment="1" applyProtection="1">
      <alignment horizontal="center" vertical="center"/>
      <protection hidden="1"/>
    </xf>
    <xf numFmtId="164" fontId="0" fillId="2" borderId="5" xfId="0" applyNumberFormat="1" applyFill="1" applyBorder="1" applyAlignment="1" applyProtection="1">
      <alignment horizontal="center" vertical="center"/>
      <protection hidden="1"/>
    </xf>
    <xf numFmtId="164" fontId="0" fillId="2" borderId="6" xfId="0" applyNumberFormat="1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center"/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0" fillId="5" borderId="6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13" borderId="2" xfId="0" applyFill="1" applyBorder="1" applyAlignment="1" applyProtection="1">
      <alignment horizontal="center"/>
      <protection hidden="1"/>
    </xf>
    <xf numFmtId="0" fontId="0" fillId="13" borderId="5" xfId="0" applyFill="1" applyBorder="1" applyAlignment="1" applyProtection="1">
      <alignment horizontal="center"/>
      <protection hidden="1"/>
    </xf>
    <xf numFmtId="0" fontId="0" fillId="13" borderId="6" xfId="0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7" borderId="3" xfId="0" applyFill="1" applyBorder="1" applyAlignment="1" applyProtection="1">
      <alignment horizontal="center" vertical="center"/>
      <protection hidden="1"/>
    </xf>
    <xf numFmtId="0" fontId="0" fillId="7" borderId="4" xfId="0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hidden="1"/>
    </xf>
    <xf numFmtId="0" fontId="0" fillId="5" borderId="1" xfId="0" applyFill="1" applyBorder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SIN EXTRACTOR</c:v>
          </c:tx>
          <c:cat>
            <c:numRef>
              <c:f>'CARGA TOTAL'!$B$4:$B$27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0.16666666666666699</c:v>
                </c:pt>
                <c:pt idx="4">
                  <c:v>0.20833333333333401</c:v>
                </c:pt>
                <c:pt idx="5">
                  <c:v>0.25</c:v>
                </c:pt>
                <c:pt idx="6">
                  <c:v>0.29166666666666702</c:v>
                </c:pt>
                <c:pt idx="7">
                  <c:v>0.33333333333333398</c:v>
                </c:pt>
                <c:pt idx="8">
                  <c:v>0.375</c:v>
                </c:pt>
                <c:pt idx="9">
                  <c:v>0.41666666666666702</c:v>
                </c:pt>
                <c:pt idx="10">
                  <c:v>0.45833333333333398</c:v>
                </c:pt>
                <c:pt idx="11">
                  <c:v>0.5</c:v>
                </c:pt>
                <c:pt idx="12">
                  <c:v>0.54166666666666696</c:v>
                </c:pt>
                <c:pt idx="13">
                  <c:v>0.58333333333333404</c:v>
                </c:pt>
                <c:pt idx="14">
                  <c:v>0.625</c:v>
                </c:pt>
                <c:pt idx="15">
                  <c:v>0.66666666666666696</c:v>
                </c:pt>
                <c:pt idx="16">
                  <c:v>0.70833333333333404</c:v>
                </c:pt>
                <c:pt idx="17">
                  <c:v>0.75</c:v>
                </c:pt>
                <c:pt idx="18">
                  <c:v>0.79166666666666696</c:v>
                </c:pt>
                <c:pt idx="19">
                  <c:v>0.83333333333333404</c:v>
                </c:pt>
                <c:pt idx="20">
                  <c:v>0.875</c:v>
                </c:pt>
                <c:pt idx="21">
                  <c:v>0.91666666666666696</c:v>
                </c:pt>
                <c:pt idx="22">
                  <c:v>0.95833333333333404</c:v>
                </c:pt>
                <c:pt idx="23">
                  <c:v>1</c:v>
                </c:pt>
              </c:numCache>
            </c:numRef>
          </c:cat>
          <c:val>
            <c:numRef>
              <c:f>'CARGA TOTAL'!$J$4:$J$27</c:f>
              <c:numCache>
                <c:formatCode>0.000</c:formatCode>
                <c:ptCount val="24"/>
                <c:pt idx="0">
                  <c:v>7799.8414635222962</c:v>
                </c:pt>
                <c:pt idx="1">
                  <c:v>2273.7239929391017</c:v>
                </c:pt>
                <c:pt idx="2">
                  <c:v>-838.34324684582589</c:v>
                </c:pt>
                <c:pt idx="3">
                  <c:v>593.12968058650858</c:v>
                </c:pt>
                <c:pt idx="4">
                  <c:v>-3276.8098870755812</c:v>
                </c:pt>
                <c:pt idx="5">
                  <c:v>-2883.9028578973057</c:v>
                </c:pt>
                <c:pt idx="6">
                  <c:v>1325.3036804358062</c:v>
                </c:pt>
                <c:pt idx="7">
                  <c:v>2068.6043259617691</c:v>
                </c:pt>
                <c:pt idx="8">
                  <c:v>17369.482246684322</c:v>
                </c:pt>
                <c:pt idx="9">
                  <c:v>32781.935876830888</c:v>
                </c:pt>
                <c:pt idx="10">
                  <c:v>40927.424070835434</c:v>
                </c:pt>
                <c:pt idx="11">
                  <c:v>50824.513419912371</c:v>
                </c:pt>
                <c:pt idx="12">
                  <c:v>70629.077031602923</c:v>
                </c:pt>
                <c:pt idx="13">
                  <c:v>86163.104090677196</c:v>
                </c:pt>
                <c:pt idx="14">
                  <c:v>81787.99201585594</c:v>
                </c:pt>
                <c:pt idx="15">
                  <c:v>78546.893790547401</c:v>
                </c:pt>
                <c:pt idx="16">
                  <c:v>74647.60762405314</c:v>
                </c:pt>
                <c:pt idx="17">
                  <c:v>74113.033487254477</c:v>
                </c:pt>
                <c:pt idx="18">
                  <c:v>58022.51503671235</c:v>
                </c:pt>
                <c:pt idx="19">
                  <c:v>39597.348274145159</c:v>
                </c:pt>
                <c:pt idx="20">
                  <c:v>29200.293967234644</c:v>
                </c:pt>
                <c:pt idx="21">
                  <c:v>24559.359973017319</c:v>
                </c:pt>
                <c:pt idx="22">
                  <c:v>18007.167192038662</c:v>
                </c:pt>
                <c:pt idx="23">
                  <c:v>13338.388596699358</c:v>
                </c:pt>
              </c:numCache>
            </c:numRef>
          </c:val>
          <c:smooth val="1"/>
        </c:ser>
        <c:ser>
          <c:idx val="1"/>
          <c:order val="1"/>
          <c:tx>
            <c:v>CON EXTRACTOR</c:v>
          </c:tx>
          <c:val>
            <c:numRef>
              <c:f>'CARGA TOTAL'!$U$4:$U$27</c:f>
              <c:numCache>
                <c:formatCode>General</c:formatCode>
                <c:ptCount val="24"/>
                <c:pt idx="0">
                  <c:v>9615.6532625325162</c:v>
                </c:pt>
                <c:pt idx="1">
                  <c:v>5546.8335579160612</c:v>
                </c:pt>
                <c:pt idx="2">
                  <c:v>3191.7593651357392</c:v>
                </c:pt>
                <c:pt idx="3">
                  <c:v>5334.5671988036411</c:v>
                </c:pt>
                <c:pt idx="4">
                  <c:v>2390.3480440447793</c:v>
                </c:pt>
                <c:pt idx="5">
                  <c:v>1903.1928010888696</c:v>
                </c:pt>
                <c:pt idx="6">
                  <c:v>2736.1290117924191</c:v>
                </c:pt>
                <c:pt idx="7">
                  <c:v>7459.3692729461527</c:v>
                </c:pt>
                <c:pt idx="8">
                  <c:v>18282.131698737845</c:v>
                </c:pt>
                <c:pt idx="9">
                  <c:v>33698.031348198798</c:v>
                </c:pt>
                <c:pt idx="10">
                  <c:v>39385.572238977547</c:v>
                </c:pt>
                <c:pt idx="11">
                  <c:v>48623.155731352221</c:v>
                </c:pt>
                <c:pt idx="12">
                  <c:v>62923.559055485173</c:v>
                </c:pt>
                <c:pt idx="13">
                  <c:v>69698.557864830305</c:v>
                </c:pt>
                <c:pt idx="14">
                  <c:v>64345.840177586877</c:v>
                </c:pt>
                <c:pt idx="15">
                  <c:v>59921.927381330817</c:v>
                </c:pt>
                <c:pt idx="16">
                  <c:v>59727.24587610663</c:v>
                </c:pt>
                <c:pt idx="17">
                  <c:v>57832.009404305158</c:v>
                </c:pt>
                <c:pt idx="18">
                  <c:v>48460.387205816536</c:v>
                </c:pt>
                <c:pt idx="19">
                  <c:v>35334.171772281639</c:v>
                </c:pt>
                <c:pt idx="20">
                  <c:v>27901.24686629276</c:v>
                </c:pt>
                <c:pt idx="21">
                  <c:v>22287.267458731603</c:v>
                </c:pt>
                <c:pt idx="22">
                  <c:v>17431.468734895807</c:v>
                </c:pt>
                <c:pt idx="23">
                  <c:v>16138.960467186047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016984"/>
        <c:axId val="324013848"/>
      </c:lineChart>
      <c:catAx>
        <c:axId val="3240169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inorGridlines>
        <c:numFmt formatCode="h:mm" sourceLinked="1"/>
        <c:majorTickMark val="out"/>
        <c:minorTickMark val="none"/>
        <c:tickLblPos val="nextTo"/>
        <c:crossAx val="324013848"/>
        <c:crosses val="autoZero"/>
        <c:auto val="1"/>
        <c:lblAlgn val="ctr"/>
        <c:lblOffset val="100"/>
        <c:noMultiLvlLbl val="0"/>
      </c:catAx>
      <c:valAx>
        <c:axId val="32401384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324016984"/>
        <c:crossesAt val="0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27</xdr:row>
      <xdr:rowOff>180972</xdr:rowOff>
    </xdr:from>
    <xdr:to>
      <xdr:col>14</xdr:col>
      <xdr:colOff>590550</xdr:colOff>
      <xdr:row>50</xdr:row>
      <xdr:rowOff>33618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3"/>
  <sheetViews>
    <sheetView topLeftCell="A8" zoomScaleNormal="100" workbookViewId="0">
      <selection activeCell="C23" sqref="C23"/>
    </sheetView>
  </sheetViews>
  <sheetFormatPr baseColWidth="10" defaultRowHeight="15" x14ac:dyDescent="0.25"/>
  <cols>
    <col min="1" max="1" width="11.42578125" style="1"/>
    <col min="2" max="2" width="3.28515625" style="1" bestFit="1" customWidth="1"/>
    <col min="3" max="17" width="3.7109375" style="17" customWidth="1"/>
    <col min="18" max="16384" width="11.42578125" style="1"/>
  </cols>
  <sheetData>
    <row r="1" spans="1:17" x14ac:dyDescent="0.25">
      <c r="C1" s="2" t="s">
        <v>0</v>
      </c>
      <c r="D1" s="2"/>
      <c r="E1" s="2"/>
      <c r="F1" s="3" t="s">
        <v>1</v>
      </c>
      <c r="G1" s="3"/>
      <c r="H1" s="4"/>
      <c r="I1" s="5" t="s">
        <v>2</v>
      </c>
      <c r="J1" s="5"/>
      <c r="K1" s="5"/>
      <c r="L1" s="6" t="s">
        <v>3</v>
      </c>
      <c r="M1" s="6"/>
      <c r="N1" s="7"/>
      <c r="O1" s="8" t="s">
        <v>4</v>
      </c>
      <c r="P1" s="8"/>
      <c r="Q1" s="8"/>
    </row>
    <row r="2" spans="1:17" x14ac:dyDescent="0.25">
      <c r="C2" s="9" t="s">
        <v>5</v>
      </c>
      <c r="D2" s="9" t="s">
        <v>7</v>
      </c>
      <c r="E2" s="9" t="s">
        <v>6</v>
      </c>
      <c r="F2" s="10" t="s">
        <v>5</v>
      </c>
      <c r="G2" s="10" t="s">
        <v>7</v>
      </c>
      <c r="H2" s="11" t="s">
        <v>6</v>
      </c>
      <c r="I2" s="12" t="s">
        <v>5</v>
      </c>
      <c r="J2" s="12" t="s">
        <v>7</v>
      </c>
      <c r="K2" s="12" t="s">
        <v>6</v>
      </c>
      <c r="L2" s="13" t="s">
        <v>5</v>
      </c>
      <c r="M2" s="13" t="s">
        <v>7</v>
      </c>
      <c r="N2" s="14" t="s">
        <v>6</v>
      </c>
      <c r="O2" s="15" t="s">
        <v>5</v>
      </c>
      <c r="P2" s="15" t="s">
        <v>7</v>
      </c>
      <c r="Q2" s="15" t="s">
        <v>6</v>
      </c>
    </row>
    <row r="3" spans="1:17" ht="15.75" x14ac:dyDescent="0.25">
      <c r="B3" s="16">
        <v>1</v>
      </c>
      <c r="C3" s="9">
        <v>31</v>
      </c>
      <c r="D3" s="9">
        <v>28</v>
      </c>
      <c r="E3" s="9">
        <v>26</v>
      </c>
      <c r="F3" s="10">
        <v>34</v>
      </c>
      <c r="G3" s="10">
        <v>30</v>
      </c>
      <c r="H3" s="11">
        <v>26</v>
      </c>
      <c r="I3" s="12">
        <v>35</v>
      </c>
      <c r="J3" s="12">
        <v>30</v>
      </c>
      <c r="K3" s="12">
        <v>25</v>
      </c>
      <c r="L3" s="13">
        <v>32</v>
      </c>
      <c r="M3" s="13">
        <v>27</v>
      </c>
      <c r="N3" s="14">
        <v>23</v>
      </c>
      <c r="O3" s="15">
        <v>33</v>
      </c>
      <c r="P3" s="15">
        <v>29</v>
      </c>
      <c r="Q3" s="15">
        <v>25</v>
      </c>
    </row>
    <row r="4" spans="1:17" ht="15.75" x14ac:dyDescent="0.25">
      <c r="B4" s="16">
        <v>2</v>
      </c>
      <c r="C4" s="9">
        <v>34</v>
      </c>
      <c r="D4" s="9">
        <v>30</v>
      </c>
      <c r="E4" s="9">
        <v>25</v>
      </c>
      <c r="F4" s="10">
        <v>37</v>
      </c>
      <c r="G4" s="10">
        <v>31</v>
      </c>
      <c r="H4" s="11">
        <v>26</v>
      </c>
      <c r="I4" s="12">
        <v>31</v>
      </c>
      <c r="J4" s="12">
        <v>27</v>
      </c>
      <c r="K4" s="12">
        <v>24</v>
      </c>
      <c r="L4" s="13">
        <v>33</v>
      </c>
      <c r="M4" s="13">
        <v>28</v>
      </c>
      <c r="N4" s="14">
        <v>23</v>
      </c>
      <c r="O4" s="15">
        <v>32</v>
      </c>
      <c r="P4" s="15">
        <v>28</v>
      </c>
      <c r="Q4" s="15">
        <v>24</v>
      </c>
    </row>
    <row r="5" spans="1:17" ht="15.75" x14ac:dyDescent="0.25">
      <c r="B5" s="16">
        <v>3</v>
      </c>
      <c r="C5" s="9">
        <v>30</v>
      </c>
      <c r="D5" s="9">
        <v>28</v>
      </c>
      <c r="E5" s="9">
        <v>26</v>
      </c>
      <c r="F5" s="10">
        <v>33</v>
      </c>
      <c r="G5" s="10">
        <v>30</v>
      </c>
      <c r="H5" s="11">
        <v>27</v>
      </c>
      <c r="I5" s="12">
        <v>34</v>
      </c>
      <c r="J5" s="12">
        <v>29</v>
      </c>
      <c r="K5" s="12">
        <v>24</v>
      </c>
      <c r="L5" s="13">
        <v>34</v>
      </c>
      <c r="M5" s="13">
        <v>30</v>
      </c>
      <c r="N5" s="14">
        <v>25</v>
      </c>
      <c r="O5" s="15">
        <v>33</v>
      </c>
      <c r="P5" s="15">
        <v>28</v>
      </c>
      <c r="Q5" s="15">
        <v>23</v>
      </c>
    </row>
    <row r="6" spans="1:17" ht="15.75" x14ac:dyDescent="0.25">
      <c r="B6" s="16">
        <v>4</v>
      </c>
      <c r="C6" s="9">
        <v>31</v>
      </c>
      <c r="D6" s="9">
        <v>28</v>
      </c>
      <c r="E6" s="9">
        <v>26</v>
      </c>
      <c r="F6" s="10">
        <v>36</v>
      </c>
      <c r="G6" s="10">
        <v>31</v>
      </c>
      <c r="H6" s="11">
        <v>26</v>
      </c>
      <c r="I6" s="12">
        <v>34</v>
      </c>
      <c r="J6" s="12">
        <v>29</v>
      </c>
      <c r="K6" s="12">
        <v>24</v>
      </c>
      <c r="L6" s="13">
        <v>36</v>
      </c>
      <c r="M6" s="13">
        <v>31</v>
      </c>
      <c r="N6" s="14">
        <v>26</v>
      </c>
      <c r="O6" s="15">
        <v>35</v>
      </c>
      <c r="P6" s="15">
        <v>30</v>
      </c>
      <c r="Q6" s="15">
        <v>25</v>
      </c>
    </row>
    <row r="7" spans="1:17" ht="15.75" x14ac:dyDescent="0.25">
      <c r="B7" s="16">
        <v>5</v>
      </c>
      <c r="C7" s="9">
        <v>33</v>
      </c>
      <c r="D7" s="9">
        <v>29</v>
      </c>
      <c r="E7" s="9">
        <v>26</v>
      </c>
      <c r="F7" s="10">
        <v>36</v>
      </c>
      <c r="G7" s="10">
        <v>30</v>
      </c>
      <c r="H7" s="11">
        <v>25</v>
      </c>
      <c r="I7" s="12">
        <v>32</v>
      </c>
      <c r="J7" s="12">
        <v>28</v>
      </c>
      <c r="K7" s="12">
        <v>24</v>
      </c>
      <c r="L7" s="13">
        <v>34</v>
      </c>
      <c r="M7" s="13">
        <v>28</v>
      </c>
      <c r="N7" s="14">
        <v>21</v>
      </c>
      <c r="O7" s="15">
        <v>34</v>
      </c>
      <c r="P7" s="15">
        <v>30</v>
      </c>
      <c r="Q7" s="15">
        <v>25</v>
      </c>
    </row>
    <row r="8" spans="1:17" ht="15.75" x14ac:dyDescent="0.25">
      <c r="B8" s="16">
        <v>6</v>
      </c>
      <c r="C8" s="9">
        <v>35</v>
      </c>
      <c r="D8" s="9">
        <v>30</v>
      </c>
      <c r="E8" s="9">
        <v>26</v>
      </c>
      <c r="F8" s="10">
        <v>37</v>
      </c>
      <c r="G8" s="10">
        <v>31</v>
      </c>
      <c r="H8" s="11">
        <v>26</v>
      </c>
      <c r="I8" s="12">
        <v>32</v>
      </c>
      <c r="J8" s="12">
        <v>28</v>
      </c>
      <c r="K8" s="12">
        <v>24</v>
      </c>
      <c r="L8" s="13">
        <v>35</v>
      </c>
      <c r="M8" s="13">
        <v>29</v>
      </c>
      <c r="N8" s="14">
        <v>23</v>
      </c>
      <c r="O8" s="15">
        <v>33</v>
      </c>
      <c r="P8" s="15">
        <v>29</v>
      </c>
      <c r="Q8" s="15">
        <v>26</v>
      </c>
    </row>
    <row r="9" spans="1:17" ht="15.75" x14ac:dyDescent="0.25">
      <c r="B9" s="16">
        <v>7</v>
      </c>
      <c r="C9" s="9">
        <v>32</v>
      </c>
      <c r="D9" s="9">
        <v>28</v>
      </c>
      <c r="E9" s="9">
        <v>25</v>
      </c>
      <c r="F9" s="10">
        <v>34</v>
      </c>
      <c r="G9" s="10">
        <v>30</v>
      </c>
      <c r="H9" s="11">
        <v>26</v>
      </c>
      <c r="I9" s="12">
        <v>33</v>
      </c>
      <c r="J9" s="12">
        <v>29</v>
      </c>
      <c r="K9" s="12">
        <v>24</v>
      </c>
      <c r="L9" s="13">
        <v>34</v>
      </c>
      <c r="M9" s="13">
        <v>29</v>
      </c>
      <c r="N9" s="14">
        <v>24</v>
      </c>
      <c r="O9" s="15">
        <v>35</v>
      </c>
      <c r="P9" s="15">
        <v>30</v>
      </c>
      <c r="Q9" s="15">
        <v>24</v>
      </c>
    </row>
    <row r="10" spans="1:17" ht="15.75" x14ac:dyDescent="0.25">
      <c r="B10" s="16">
        <v>8</v>
      </c>
      <c r="C10" s="9">
        <v>32</v>
      </c>
      <c r="D10" s="9">
        <v>29</v>
      </c>
      <c r="E10" s="9">
        <v>26</v>
      </c>
      <c r="F10" s="10">
        <v>33</v>
      </c>
      <c r="G10" s="10">
        <v>30</v>
      </c>
      <c r="H10" s="11">
        <v>26</v>
      </c>
      <c r="I10" s="12">
        <v>35</v>
      </c>
      <c r="J10" s="12">
        <v>30</v>
      </c>
      <c r="K10" s="12">
        <v>24</v>
      </c>
      <c r="L10" s="13">
        <v>33</v>
      </c>
      <c r="M10" s="13">
        <v>30</v>
      </c>
      <c r="N10" s="14">
        <v>27</v>
      </c>
      <c r="O10" s="15">
        <v>33</v>
      </c>
      <c r="P10" s="15">
        <v>29</v>
      </c>
      <c r="Q10" s="15">
        <v>25</v>
      </c>
    </row>
    <row r="11" spans="1:17" ht="15.75" x14ac:dyDescent="0.25">
      <c r="B11" s="16">
        <v>9</v>
      </c>
      <c r="C11" s="9">
        <v>31</v>
      </c>
      <c r="D11" s="9">
        <v>28</v>
      </c>
      <c r="E11" s="9">
        <v>25</v>
      </c>
      <c r="F11" s="10">
        <v>34</v>
      </c>
      <c r="G11" s="10">
        <v>30</v>
      </c>
      <c r="H11" s="11">
        <v>27</v>
      </c>
      <c r="I11" s="12">
        <v>31</v>
      </c>
      <c r="J11" s="12">
        <v>29</v>
      </c>
      <c r="K11" s="12">
        <v>27</v>
      </c>
      <c r="L11" s="13">
        <v>35</v>
      </c>
      <c r="M11" s="13">
        <v>31</v>
      </c>
      <c r="N11" s="14">
        <v>26</v>
      </c>
      <c r="O11" s="15">
        <v>34</v>
      </c>
      <c r="P11" s="15">
        <v>29</v>
      </c>
      <c r="Q11" s="15">
        <v>24</v>
      </c>
    </row>
    <row r="12" spans="1:17" ht="15.75" x14ac:dyDescent="0.25">
      <c r="B12" s="16">
        <v>10</v>
      </c>
      <c r="C12" s="9">
        <v>33</v>
      </c>
      <c r="D12" s="9">
        <v>29</v>
      </c>
      <c r="E12" s="9">
        <v>25</v>
      </c>
      <c r="F12" s="10">
        <v>34</v>
      </c>
      <c r="G12" s="10">
        <v>30</v>
      </c>
      <c r="H12" s="11">
        <v>26</v>
      </c>
      <c r="I12" s="12">
        <v>32</v>
      </c>
      <c r="J12" s="12">
        <v>28</v>
      </c>
      <c r="K12" s="12">
        <v>25</v>
      </c>
      <c r="L12" s="13">
        <v>35</v>
      </c>
      <c r="M12" s="13">
        <v>30</v>
      </c>
      <c r="N12" s="14">
        <v>25</v>
      </c>
      <c r="O12" s="15">
        <v>34</v>
      </c>
      <c r="P12" s="15">
        <v>29</v>
      </c>
      <c r="Q12" s="15">
        <v>24</v>
      </c>
    </row>
    <row r="13" spans="1:17" ht="15.75" x14ac:dyDescent="0.25">
      <c r="B13" s="16">
        <v>11</v>
      </c>
      <c r="C13" s="9">
        <v>34</v>
      </c>
      <c r="D13" s="9">
        <v>29</v>
      </c>
      <c r="E13" s="9">
        <v>25</v>
      </c>
      <c r="F13" s="10">
        <v>34</v>
      </c>
      <c r="G13" s="10">
        <v>30</v>
      </c>
      <c r="H13" s="11">
        <v>25</v>
      </c>
      <c r="I13" s="12">
        <v>34</v>
      </c>
      <c r="J13" s="12">
        <v>30</v>
      </c>
      <c r="K13" s="12">
        <v>26</v>
      </c>
      <c r="L13" s="13">
        <v>33</v>
      </c>
      <c r="M13" s="13">
        <v>29</v>
      </c>
      <c r="N13" s="14">
        <v>24</v>
      </c>
      <c r="O13" s="15">
        <v>34</v>
      </c>
      <c r="P13" s="15">
        <v>29</v>
      </c>
      <c r="Q13" s="15">
        <v>24</v>
      </c>
    </row>
    <row r="14" spans="1:17" ht="15.75" x14ac:dyDescent="0.25">
      <c r="B14" s="16">
        <v>12</v>
      </c>
      <c r="C14" s="9">
        <v>32</v>
      </c>
      <c r="D14" s="9">
        <v>29</v>
      </c>
      <c r="E14" s="9">
        <v>25</v>
      </c>
      <c r="F14" s="10">
        <v>36</v>
      </c>
      <c r="G14" s="10">
        <v>31</v>
      </c>
      <c r="H14" s="11">
        <v>26</v>
      </c>
      <c r="I14" s="12">
        <v>34</v>
      </c>
      <c r="J14" s="12">
        <v>30</v>
      </c>
      <c r="K14" s="12">
        <v>25</v>
      </c>
      <c r="L14" s="13">
        <v>34</v>
      </c>
      <c r="M14" s="13">
        <v>29</v>
      </c>
      <c r="N14" s="14">
        <v>24</v>
      </c>
      <c r="O14" s="15">
        <v>34</v>
      </c>
      <c r="P14" s="15">
        <v>29</v>
      </c>
      <c r="Q14" s="15">
        <v>23</v>
      </c>
    </row>
    <row r="15" spans="1:17" ht="15.75" x14ac:dyDescent="0.25">
      <c r="B15" s="16">
        <v>13</v>
      </c>
      <c r="C15" s="9">
        <v>31</v>
      </c>
      <c r="D15" s="9">
        <v>28</v>
      </c>
      <c r="E15" s="9">
        <v>26</v>
      </c>
      <c r="F15" s="10">
        <v>33</v>
      </c>
      <c r="G15" s="10">
        <v>30</v>
      </c>
      <c r="H15" s="11">
        <v>27</v>
      </c>
      <c r="I15" s="12">
        <v>34</v>
      </c>
      <c r="J15" s="12">
        <v>30</v>
      </c>
      <c r="K15" s="12">
        <v>26</v>
      </c>
      <c r="L15" s="13">
        <v>33</v>
      </c>
      <c r="M15" s="13">
        <v>29</v>
      </c>
      <c r="N15" s="14">
        <v>24</v>
      </c>
      <c r="O15" s="15">
        <v>34</v>
      </c>
      <c r="P15" s="15">
        <v>29</v>
      </c>
      <c r="Q15" s="15">
        <v>24</v>
      </c>
    </row>
    <row r="16" spans="1:17" ht="15.75" x14ac:dyDescent="0.25">
      <c r="B16" s="16">
        <v>14</v>
      </c>
      <c r="C16" s="9">
        <v>31</v>
      </c>
      <c r="D16" s="9">
        <v>28</v>
      </c>
      <c r="E16" s="9">
        <v>26</v>
      </c>
      <c r="F16" s="10">
        <v>36</v>
      </c>
      <c r="G16" s="10">
        <v>31</v>
      </c>
      <c r="H16" s="11">
        <v>26</v>
      </c>
      <c r="I16" s="12">
        <v>35</v>
      </c>
      <c r="J16" s="12">
        <v>30</v>
      </c>
      <c r="K16" s="12">
        <v>25</v>
      </c>
      <c r="L16" s="13">
        <v>35</v>
      </c>
      <c r="M16" s="13">
        <v>30</v>
      </c>
      <c r="N16" s="14">
        <v>25</v>
      </c>
      <c r="O16" s="15">
        <v>34</v>
      </c>
      <c r="P16" s="15">
        <v>29</v>
      </c>
      <c r="Q16" s="15">
        <v>24</v>
      </c>
    </row>
    <row r="17" spans="2:17" ht="15.75" x14ac:dyDescent="0.25">
      <c r="B17" s="16">
        <v>15</v>
      </c>
      <c r="C17" s="9">
        <v>30</v>
      </c>
      <c r="D17" s="9">
        <v>28</v>
      </c>
      <c r="E17" s="9">
        <v>25</v>
      </c>
      <c r="F17" s="10">
        <v>35</v>
      </c>
      <c r="G17" s="10">
        <v>30</v>
      </c>
      <c r="H17" s="11">
        <v>25</v>
      </c>
      <c r="I17" s="12">
        <v>34</v>
      </c>
      <c r="J17" s="12">
        <v>30</v>
      </c>
      <c r="K17" s="12">
        <v>26</v>
      </c>
      <c r="L17" s="13">
        <v>34</v>
      </c>
      <c r="M17" s="13">
        <v>29</v>
      </c>
      <c r="N17" s="14">
        <v>24</v>
      </c>
      <c r="O17" s="15">
        <v>36</v>
      </c>
      <c r="P17" s="15">
        <v>31</v>
      </c>
      <c r="Q17" s="15">
        <v>26</v>
      </c>
    </row>
    <row r="18" spans="2:17" ht="15.75" x14ac:dyDescent="0.25">
      <c r="B18" s="16">
        <v>16</v>
      </c>
      <c r="C18" s="9">
        <v>31</v>
      </c>
      <c r="D18" s="9">
        <v>28</v>
      </c>
      <c r="E18" s="9">
        <v>26</v>
      </c>
      <c r="F18" s="10">
        <v>33</v>
      </c>
      <c r="G18" s="10">
        <v>29</v>
      </c>
      <c r="H18" s="11">
        <v>26</v>
      </c>
      <c r="I18" s="12">
        <v>35</v>
      </c>
      <c r="J18" s="12">
        <v>30</v>
      </c>
      <c r="K18" s="12">
        <v>25</v>
      </c>
      <c r="L18" s="13">
        <v>33</v>
      </c>
      <c r="M18" s="13">
        <v>29</v>
      </c>
      <c r="N18" s="14">
        <v>24</v>
      </c>
      <c r="O18" s="15">
        <v>35</v>
      </c>
      <c r="P18" s="15">
        <v>30</v>
      </c>
      <c r="Q18" s="15">
        <v>26</v>
      </c>
    </row>
    <row r="19" spans="2:17" ht="15.75" x14ac:dyDescent="0.25">
      <c r="B19" s="16">
        <v>17</v>
      </c>
      <c r="C19" s="9">
        <v>32</v>
      </c>
      <c r="D19" s="9">
        <v>28</v>
      </c>
      <c r="E19" s="9">
        <v>25</v>
      </c>
      <c r="F19" s="10">
        <v>34</v>
      </c>
      <c r="G19" s="10">
        <v>30</v>
      </c>
      <c r="H19" s="11">
        <v>26</v>
      </c>
      <c r="I19" s="12">
        <v>34</v>
      </c>
      <c r="J19" s="12">
        <v>30</v>
      </c>
      <c r="K19" s="12">
        <v>26</v>
      </c>
      <c r="L19" s="13">
        <v>35</v>
      </c>
      <c r="M19" s="13">
        <v>30</v>
      </c>
      <c r="N19" s="14">
        <v>25</v>
      </c>
      <c r="O19" s="15">
        <v>35</v>
      </c>
      <c r="P19" s="15">
        <v>30</v>
      </c>
      <c r="Q19" s="15">
        <v>25</v>
      </c>
    </row>
    <row r="20" spans="2:17" ht="15.75" x14ac:dyDescent="0.25">
      <c r="B20" s="16">
        <v>18</v>
      </c>
      <c r="C20" s="9">
        <v>33</v>
      </c>
      <c r="D20" s="9">
        <v>29</v>
      </c>
      <c r="E20" s="9">
        <v>26</v>
      </c>
      <c r="F20" s="10">
        <v>34</v>
      </c>
      <c r="G20" s="10">
        <v>30</v>
      </c>
      <c r="H20" s="11">
        <v>26</v>
      </c>
      <c r="I20" s="12">
        <v>34</v>
      </c>
      <c r="J20" s="12">
        <v>30</v>
      </c>
      <c r="K20" s="12">
        <v>26</v>
      </c>
      <c r="L20" s="13">
        <v>33</v>
      </c>
      <c r="M20" s="13">
        <v>29</v>
      </c>
      <c r="N20" s="14">
        <v>26</v>
      </c>
      <c r="O20" s="15">
        <v>36</v>
      </c>
      <c r="P20" s="15">
        <v>30</v>
      </c>
      <c r="Q20" s="15">
        <v>25</v>
      </c>
    </row>
    <row r="21" spans="2:17" ht="15.75" x14ac:dyDescent="0.25">
      <c r="B21" s="16">
        <v>19</v>
      </c>
      <c r="C21" s="9">
        <v>32</v>
      </c>
      <c r="D21" s="9">
        <v>29</v>
      </c>
      <c r="E21" s="9">
        <v>26</v>
      </c>
      <c r="F21" s="10">
        <v>33</v>
      </c>
      <c r="G21" s="10">
        <v>29</v>
      </c>
      <c r="H21" s="11">
        <v>25</v>
      </c>
      <c r="I21" s="12">
        <v>33</v>
      </c>
      <c r="J21" s="12">
        <v>29</v>
      </c>
      <c r="K21" s="12">
        <v>25</v>
      </c>
      <c r="L21" s="13">
        <v>34</v>
      </c>
      <c r="M21" s="13">
        <v>30</v>
      </c>
      <c r="N21" s="14">
        <v>26</v>
      </c>
      <c r="O21" s="15">
        <v>34</v>
      </c>
      <c r="P21" s="15">
        <v>29</v>
      </c>
      <c r="Q21" s="15">
        <v>23</v>
      </c>
    </row>
    <row r="22" spans="2:17" ht="15.75" x14ac:dyDescent="0.25">
      <c r="B22" s="16">
        <v>20</v>
      </c>
      <c r="C22" s="9">
        <v>33</v>
      </c>
      <c r="D22" s="9">
        <v>29</v>
      </c>
      <c r="E22" s="9">
        <v>25</v>
      </c>
      <c r="F22" s="10">
        <v>34</v>
      </c>
      <c r="G22" s="10">
        <v>29</v>
      </c>
      <c r="H22" s="11">
        <v>24</v>
      </c>
      <c r="I22" s="12">
        <v>33</v>
      </c>
      <c r="J22" s="12">
        <v>29</v>
      </c>
      <c r="K22" s="12">
        <v>26</v>
      </c>
      <c r="L22" s="13">
        <v>34</v>
      </c>
      <c r="M22" s="13">
        <v>29</v>
      </c>
      <c r="N22" s="14">
        <v>24</v>
      </c>
      <c r="O22" s="15">
        <v>33</v>
      </c>
      <c r="P22" s="15">
        <v>28</v>
      </c>
      <c r="Q22" s="15">
        <v>23</v>
      </c>
    </row>
    <row r="23" spans="2:17" ht="15.75" x14ac:dyDescent="0.25">
      <c r="B23" s="16">
        <v>21</v>
      </c>
      <c r="C23" s="9">
        <v>33</v>
      </c>
      <c r="D23" s="9">
        <v>29</v>
      </c>
      <c r="E23" s="9">
        <v>26</v>
      </c>
      <c r="F23" s="10">
        <v>35</v>
      </c>
      <c r="G23" s="10">
        <v>29</v>
      </c>
      <c r="H23" s="11">
        <v>24</v>
      </c>
      <c r="I23" s="12">
        <v>33</v>
      </c>
      <c r="J23" s="12">
        <v>29</v>
      </c>
      <c r="K23" s="12">
        <v>25</v>
      </c>
      <c r="L23" s="13">
        <v>34</v>
      </c>
      <c r="M23" s="13">
        <v>29</v>
      </c>
      <c r="N23" s="14">
        <v>24</v>
      </c>
      <c r="O23" s="15">
        <v>35</v>
      </c>
      <c r="P23" s="15">
        <v>30</v>
      </c>
      <c r="Q23" s="15">
        <v>24</v>
      </c>
    </row>
    <row r="24" spans="2:17" ht="15.75" x14ac:dyDescent="0.25">
      <c r="B24" s="16">
        <v>22</v>
      </c>
      <c r="C24" s="9">
        <v>32</v>
      </c>
      <c r="D24" s="9">
        <v>29</v>
      </c>
      <c r="E24" s="9">
        <v>26</v>
      </c>
      <c r="F24" s="10">
        <v>34</v>
      </c>
      <c r="G24" s="10">
        <v>29</v>
      </c>
      <c r="H24" s="11">
        <v>24</v>
      </c>
      <c r="I24" s="12">
        <v>30</v>
      </c>
      <c r="J24" s="12">
        <v>27</v>
      </c>
      <c r="K24" s="12">
        <v>24</v>
      </c>
      <c r="L24" s="13">
        <v>33</v>
      </c>
      <c r="M24" s="13">
        <v>29</v>
      </c>
      <c r="N24" s="14">
        <v>25</v>
      </c>
      <c r="O24" s="15">
        <v>34</v>
      </c>
      <c r="P24" s="15">
        <v>30</v>
      </c>
      <c r="Q24" s="15">
        <v>25</v>
      </c>
    </row>
    <row r="25" spans="2:17" ht="15.75" x14ac:dyDescent="0.25">
      <c r="B25" s="16">
        <v>23</v>
      </c>
      <c r="C25" s="9">
        <v>33</v>
      </c>
      <c r="D25" s="9">
        <v>29</v>
      </c>
      <c r="E25" s="9">
        <v>25</v>
      </c>
      <c r="F25" s="10">
        <v>36</v>
      </c>
      <c r="G25" s="10">
        <v>29</v>
      </c>
      <c r="H25" s="11">
        <v>23</v>
      </c>
      <c r="I25" s="12">
        <v>32</v>
      </c>
      <c r="J25" s="12">
        <v>28</v>
      </c>
      <c r="K25" s="12">
        <v>24</v>
      </c>
      <c r="L25" s="13">
        <v>33</v>
      </c>
      <c r="M25" s="13">
        <v>29</v>
      </c>
      <c r="N25" s="14">
        <v>25</v>
      </c>
      <c r="O25" s="15">
        <v>34</v>
      </c>
      <c r="P25" s="15">
        <v>30</v>
      </c>
      <c r="Q25" s="15">
        <v>25</v>
      </c>
    </row>
    <row r="26" spans="2:17" ht="15.75" x14ac:dyDescent="0.25">
      <c r="B26" s="16">
        <v>24</v>
      </c>
      <c r="C26" s="9">
        <v>36</v>
      </c>
      <c r="D26" s="9">
        <v>30</v>
      </c>
      <c r="E26" s="9">
        <v>24</v>
      </c>
      <c r="F26" s="10">
        <v>35</v>
      </c>
      <c r="G26" s="10">
        <v>30</v>
      </c>
      <c r="H26" s="11">
        <v>26</v>
      </c>
      <c r="I26" s="12">
        <v>33</v>
      </c>
      <c r="J26" s="12">
        <v>29</v>
      </c>
      <c r="K26" s="12">
        <v>25</v>
      </c>
      <c r="L26" s="13">
        <v>34</v>
      </c>
      <c r="M26" s="13">
        <v>30</v>
      </c>
      <c r="N26" s="14">
        <v>26</v>
      </c>
      <c r="O26" s="15">
        <v>34</v>
      </c>
      <c r="P26" s="15">
        <v>29</v>
      </c>
      <c r="Q26" s="15">
        <v>24</v>
      </c>
    </row>
    <row r="27" spans="2:17" ht="15.75" x14ac:dyDescent="0.25">
      <c r="B27" s="16">
        <v>25</v>
      </c>
      <c r="C27" s="9">
        <v>35</v>
      </c>
      <c r="D27" s="9">
        <v>30</v>
      </c>
      <c r="E27" s="9">
        <v>25</v>
      </c>
      <c r="F27" s="10">
        <v>35</v>
      </c>
      <c r="G27" s="10">
        <v>31</v>
      </c>
      <c r="H27" s="11">
        <v>26</v>
      </c>
      <c r="I27" s="12">
        <v>35</v>
      </c>
      <c r="J27" s="12">
        <v>30</v>
      </c>
      <c r="K27" s="12">
        <v>25</v>
      </c>
      <c r="L27" s="13">
        <v>32</v>
      </c>
      <c r="M27" s="13">
        <v>29</v>
      </c>
      <c r="N27" s="14">
        <v>25</v>
      </c>
      <c r="O27" s="15">
        <v>35</v>
      </c>
      <c r="P27" s="15">
        <v>31</v>
      </c>
      <c r="Q27" s="15">
        <v>26</v>
      </c>
    </row>
    <row r="28" spans="2:17" ht="15.75" x14ac:dyDescent="0.25">
      <c r="B28" s="16">
        <v>26</v>
      </c>
      <c r="C28" s="9">
        <v>33</v>
      </c>
      <c r="D28" s="9">
        <v>29</v>
      </c>
      <c r="E28" s="9">
        <v>26</v>
      </c>
      <c r="F28" s="10">
        <v>33</v>
      </c>
      <c r="G28" s="10">
        <v>29</v>
      </c>
      <c r="H28" s="11">
        <v>26</v>
      </c>
      <c r="I28" s="12">
        <v>35</v>
      </c>
      <c r="J28" s="12">
        <v>30</v>
      </c>
      <c r="K28" s="12">
        <v>26</v>
      </c>
      <c r="L28" s="13">
        <v>35</v>
      </c>
      <c r="M28" s="13">
        <v>30</v>
      </c>
      <c r="N28" s="14">
        <v>26</v>
      </c>
      <c r="O28" s="15">
        <v>34</v>
      </c>
      <c r="P28" s="15">
        <v>29</v>
      </c>
      <c r="Q28" s="15">
        <v>24</v>
      </c>
    </row>
    <row r="29" spans="2:17" ht="15.75" x14ac:dyDescent="0.25">
      <c r="B29" s="16">
        <v>27</v>
      </c>
      <c r="C29" s="9">
        <v>33</v>
      </c>
      <c r="D29" s="9">
        <v>30</v>
      </c>
      <c r="E29" s="9">
        <v>27</v>
      </c>
      <c r="F29" s="10">
        <v>32</v>
      </c>
      <c r="G29" s="10">
        <v>29</v>
      </c>
      <c r="H29" s="11">
        <v>25</v>
      </c>
      <c r="I29" s="12">
        <v>34</v>
      </c>
      <c r="J29" s="12">
        <v>30</v>
      </c>
      <c r="K29" s="12">
        <v>25</v>
      </c>
      <c r="L29" s="13">
        <v>35</v>
      </c>
      <c r="M29" s="13">
        <v>29</v>
      </c>
      <c r="N29" s="14">
        <v>24</v>
      </c>
      <c r="O29" s="15">
        <v>35</v>
      </c>
      <c r="P29" s="15">
        <v>31</v>
      </c>
      <c r="Q29" s="15">
        <v>26</v>
      </c>
    </row>
    <row r="30" spans="2:17" ht="15.75" x14ac:dyDescent="0.25">
      <c r="B30" s="16">
        <v>28</v>
      </c>
      <c r="C30" s="9">
        <v>32</v>
      </c>
      <c r="D30" s="9">
        <v>29</v>
      </c>
      <c r="E30" s="9">
        <v>26</v>
      </c>
      <c r="F30" s="10">
        <v>31</v>
      </c>
      <c r="G30" s="10">
        <v>28</v>
      </c>
      <c r="H30" s="11">
        <v>24</v>
      </c>
      <c r="I30" s="12">
        <v>36</v>
      </c>
      <c r="J30" s="12">
        <v>31</v>
      </c>
      <c r="K30" s="12">
        <v>26</v>
      </c>
      <c r="L30" s="13">
        <v>30</v>
      </c>
      <c r="M30" s="13">
        <v>27</v>
      </c>
      <c r="N30" s="14">
        <v>24</v>
      </c>
      <c r="O30" s="15">
        <v>36</v>
      </c>
      <c r="P30" s="15">
        <v>31</v>
      </c>
      <c r="Q30" s="15">
        <v>26</v>
      </c>
    </row>
    <row r="31" spans="2:17" ht="15.75" x14ac:dyDescent="0.25">
      <c r="B31" s="16">
        <v>29</v>
      </c>
      <c r="C31" s="9">
        <v>32</v>
      </c>
      <c r="D31" s="9">
        <v>29</v>
      </c>
      <c r="E31" s="9">
        <v>26</v>
      </c>
      <c r="F31" s="10">
        <v>34</v>
      </c>
      <c r="G31" s="10">
        <v>29</v>
      </c>
      <c r="H31" s="11">
        <v>24</v>
      </c>
      <c r="I31" s="12">
        <v>31</v>
      </c>
      <c r="J31" s="12">
        <v>27</v>
      </c>
      <c r="K31" s="12">
        <v>23</v>
      </c>
      <c r="L31" s="13">
        <v>32</v>
      </c>
      <c r="M31" s="13">
        <v>28</v>
      </c>
      <c r="N31" s="14">
        <v>23</v>
      </c>
      <c r="O31" s="15">
        <v>34</v>
      </c>
      <c r="P31" s="15">
        <v>30</v>
      </c>
      <c r="Q31" s="15">
        <v>25</v>
      </c>
    </row>
    <row r="32" spans="2:17" ht="15.75" x14ac:dyDescent="0.25">
      <c r="B32" s="16">
        <v>30</v>
      </c>
      <c r="C32" s="9">
        <v>33</v>
      </c>
      <c r="D32" s="9">
        <v>29</v>
      </c>
      <c r="E32" s="9">
        <v>26</v>
      </c>
      <c r="F32" s="10">
        <v>34</v>
      </c>
      <c r="G32" s="10">
        <v>29</v>
      </c>
      <c r="H32" s="11">
        <v>25</v>
      </c>
      <c r="I32" s="12">
        <v>33</v>
      </c>
      <c r="J32" s="12">
        <v>29</v>
      </c>
      <c r="K32" s="12">
        <v>25</v>
      </c>
      <c r="L32" s="13">
        <v>32</v>
      </c>
      <c r="M32" s="13">
        <v>28</v>
      </c>
      <c r="N32" s="14">
        <v>24</v>
      </c>
      <c r="O32" s="15">
        <v>33</v>
      </c>
      <c r="P32" s="15">
        <v>29</v>
      </c>
      <c r="Q32" s="15">
        <v>26</v>
      </c>
    </row>
    <row r="33" spans="2:17" ht="15.75" x14ac:dyDescent="0.25">
      <c r="B33" s="16">
        <v>31</v>
      </c>
      <c r="C33" s="9">
        <v>33</v>
      </c>
      <c r="D33" s="9">
        <v>30</v>
      </c>
      <c r="E33" s="9">
        <v>27</v>
      </c>
      <c r="I33" s="12">
        <v>32</v>
      </c>
      <c r="J33" s="12">
        <v>29</v>
      </c>
      <c r="K33" s="12">
        <v>25</v>
      </c>
      <c r="O33" s="15">
        <v>33</v>
      </c>
      <c r="P33" s="15">
        <v>29</v>
      </c>
      <c r="Q33" s="15">
        <v>25</v>
      </c>
    </row>
  </sheetData>
  <sheetProtection algorithmName="SHA-512" hashValue="tgFRFavd+Nfov3t4V2jCipS5BiSWDUWJcyZ8e9sY25MvxVnzelrgBpf1Q1c965yV9IitPxoG32/Rjwf3DDd2Rw==" saltValue="0MILfJgWXnCukC8LwUJ0kQ==" spinCount="100000" sheet="1" objects="1" scenarios="1"/>
  <mergeCells count="5">
    <mergeCell ref="O1:Q1"/>
    <mergeCell ref="C1:E1"/>
    <mergeCell ref="F1:H1"/>
    <mergeCell ref="I1:K1"/>
    <mergeCell ref="L1:N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49"/>
  <sheetViews>
    <sheetView topLeftCell="O109" zoomScale="98" zoomScaleNormal="98" workbookViewId="0">
      <selection activeCell="C23" sqref="C23"/>
    </sheetView>
  </sheetViews>
  <sheetFormatPr baseColWidth="10" defaultRowHeight="15" x14ac:dyDescent="0.25"/>
  <cols>
    <col min="1" max="1" width="33" style="1" bestFit="1" customWidth="1"/>
    <col min="2" max="2" width="20.140625" style="1" bestFit="1" customWidth="1"/>
    <col min="3" max="3" width="5.85546875" style="1" customWidth="1"/>
    <col min="4" max="4" width="4.5703125" style="1" customWidth="1"/>
    <col min="5" max="5" width="11" style="1" bestFit="1" customWidth="1"/>
    <col min="6" max="6" width="6.5703125" style="1" bestFit="1" customWidth="1"/>
    <col min="7" max="7" width="7" style="1" bestFit="1" customWidth="1"/>
    <col min="8" max="8" width="5.28515625" style="1" bestFit="1" customWidth="1"/>
    <col min="9" max="9" width="6.42578125" style="1" bestFit="1" customWidth="1"/>
    <col min="10" max="10" width="6.140625" style="1" bestFit="1" customWidth="1"/>
    <col min="11" max="11" width="7.28515625" style="1" bestFit="1" customWidth="1"/>
    <col min="12" max="12" width="3.140625" style="1" bestFit="1" customWidth="1"/>
    <col min="13" max="13" width="8.7109375" style="1" bestFit="1" customWidth="1"/>
    <col min="14" max="14" width="9.42578125" style="1" bestFit="1" customWidth="1"/>
    <col min="15" max="15" width="6.42578125" style="1" bestFit="1" customWidth="1"/>
    <col min="16" max="16" width="5.7109375" style="1" bestFit="1" customWidth="1"/>
    <col min="17" max="17" width="6.7109375" style="1" bestFit="1" customWidth="1"/>
    <col min="18" max="18" width="3.140625" style="1" bestFit="1" customWidth="1"/>
    <col min="19" max="19" width="8.7109375" style="1" bestFit="1" customWidth="1"/>
    <col min="20" max="20" width="9.42578125" style="1" bestFit="1" customWidth="1"/>
    <col min="21" max="21" width="6.42578125" style="1" bestFit="1" customWidth="1"/>
    <col min="22" max="22" width="5.7109375" style="1" bestFit="1" customWidth="1"/>
    <col min="23" max="23" width="6.7109375" style="1" bestFit="1" customWidth="1"/>
    <col min="24" max="24" width="3.140625" style="1" bestFit="1" customWidth="1"/>
    <col min="25" max="26" width="8.7109375" style="1" bestFit="1" customWidth="1"/>
    <col min="27" max="27" width="6.42578125" style="48" bestFit="1" customWidth="1"/>
    <col min="28" max="28" width="5.7109375" style="48" bestFit="1" customWidth="1"/>
    <col min="29" max="29" width="6.7109375" style="48" bestFit="1" customWidth="1"/>
    <col min="30" max="30" width="3.140625" style="1" bestFit="1" customWidth="1"/>
    <col min="31" max="32" width="8.7109375" style="1" bestFit="1" customWidth="1"/>
    <col min="33" max="33" width="6.42578125" style="48" bestFit="1" customWidth="1"/>
    <col min="34" max="34" width="5.85546875" style="48" customWidth="1"/>
    <col min="35" max="35" width="6.7109375" style="48" bestFit="1" customWidth="1"/>
    <col min="36" max="36" width="3.140625" style="1" bestFit="1" customWidth="1"/>
    <col min="37" max="37" width="8.7109375" style="1" bestFit="1" customWidth="1"/>
    <col min="38" max="38" width="9.42578125" style="1" bestFit="1" customWidth="1"/>
    <col min="39" max="40" width="8.7109375" style="1" customWidth="1"/>
    <col min="41" max="41" width="11" style="1" bestFit="1" customWidth="1"/>
    <col min="42" max="42" width="6.7109375" style="1" bestFit="1" customWidth="1"/>
    <col min="43" max="43" width="6.140625" style="1" customWidth="1"/>
    <col min="44" max="44" width="5.28515625" style="1" bestFit="1" customWidth="1"/>
    <col min="45" max="45" width="6.42578125" style="1" bestFit="1" customWidth="1"/>
    <col min="46" max="46" width="5.7109375" style="1" bestFit="1" customWidth="1"/>
    <col min="47" max="47" width="5" style="1" bestFit="1" customWidth="1"/>
    <col min="48" max="48" width="7.5703125" style="1" bestFit="1" customWidth="1"/>
    <col min="49" max="49" width="8.7109375" style="1" bestFit="1" customWidth="1"/>
    <col min="50" max="50" width="9.28515625" style="1" bestFit="1" customWidth="1"/>
    <col min="51" max="51" width="9.7109375" style="1" customWidth="1"/>
    <col min="52" max="52" width="9.28515625" style="1" bestFit="1" customWidth="1"/>
    <col min="53" max="53" width="11" style="1" bestFit="1" customWidth="1"/>
    <col min="54" max="54" width="6.5703125" style="1" bestFit="1" customWidth="1"/>
    <col min="55" max="55" width="6.140625" style="1" bestFit="1" customWidth="1"/>
    <col min="56" max="56" width="5.28515625" style="1" bestFit="1" customWidth="1"/>
    <col min="57" max="57" width="6.42578125" style="1" bestFit="1" customWidth="1"/>
    <col min="58" max="58" width="5.7109375" style="1" bestFit="1" customWidth="1"/>
    <col min="59" max="59" width="5" style="1" bestFit="1" customWidth="1"/>
    <col min="60" max="60" width="7.5703125" style="1" bestFit="1" customWidth="1"/>
    <col min="61" max="61" width="8.7109375" style="1" bestFit="1" customWidth="1"/>
    <col min="62" max="62" width="9.28515625" style="1" bestFit="1" customWidth="1"/>
    <col min="63" max="74" width="11.42578125" style="1"/>
    <col min="75" max="75" width="54" style="1" customWidth="1"/>
    <col min="76" max="16384" width="11.42578125" style="1"/>
  </cols>
  <sheetData>
    <row r="1" spans="1:66" x14ac:dyDescent="0.25">
      <c r="A1" s="31" t="s">
        <v>8</v>
      </c>
      <c r="B1" s="31" t="s">
        <v>9</v>
      </c>
      <c r="C1" s="33"/>
      <c r="D1" s="75"/>
      <c r="E1" s="75"/>
    </row>
    <row r="2" spans="1:66" x14ac:dyDescent="0.25">
      <c r="A2" s="31" t="s">
        <v>57</v>
      </c>
      <c r="B2" s="31">
        <v>0.92</v>
      </c>
      <c r="C2" s="33"/>
      <c r="D2" s="75"/>
      <c r="E2" s="75"/>
    </row>
    <row r="3" spans="1:66" x14ac:dyDescent="0.25">
      <c r="A3" s="31" t="s">
        <v>10</v>
      </c>
      <c r="B3" s="31">
        <v>0.45</v>
      </c>
      <c r="C3" s="33"/>
      <c r="D3" s="75"/>
      <c r="E3" s="75"/>
    </row>
    <row r="4" spans="1:66" x14ac:dyDescent="0.25">
      <c r="A4" s="31" t="s">
        <v>11</v>
      </c>
      <c r="B4" s="31">
        <v>1.52</v>
      </c>
      <c r="C4" s="33"/>
      <c r="D4" s="75"/>
      <c r="E4" s="75"/>
    </row>
    <row r="5" spans="1:66" x14ac:dyDescent="0.25">
      <c r="A5" s="31" t="s">
        <v>10</v>
      </c>
      <c r="B5" s="31">
        <v>0.45</v>
      </c>
      <c r="C5" s="33"/>
      <c r="D5" s="75"/>
      <c r="E5" s="75"/>
    </row>
    <row r="6" spans="1:66" x14ac:dyDescent="0.25">
      <c r="A6" s="31" t="s">
        <v>58</v>
      </c>
      <c r="B6" s="31">
        <v>0.99</v>
      </c>
      <c r="C6" s="33"/>
      <c r="D6" s="75"/>
      <c r="E6" s="75"/>
    </row>
    <row r="7" spans="1:66" x14ac:dyDescent="0.25">
      <c r="A7" s="34" t="s">
        <v>12</v>
      </c>
      <c r="B7" s="34">
        <f>SUM(B2:B6)</f>
        <v>4.33</v>
      </c>
      <c r="C7" s="35"/>
      <c r="D7" s="57" t="s">
        <v>13</v>
      </c>
      <c r="E7" s="58">
        <f>1/B7</f>
        <v>0.23094688221709006</v>
      </c>
    </row>
    <row r="9" spans="1:66" x14ac:dyDescent="0.25">
      <c r="E9" s="38" t="s">
        <v>23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40"/>
      <c r="AM9" s="35"/>
      <c r="AN9" s="35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</row>
    <row r="10" spans="1:66" x14ac:dyDescent="0.25">
      <c r="E10" s="31"/>
      <c r="F10" s="31"/>
      <c r="G10" s="31"/>
      <c r="H10" s="31"/>
      <c r="I10" s="41" t="s">
        <v>0</v>
      </c>
      <c r="J10" s="41"/>
      <c r="K10" s="41"/>
      <c r="L10" s="41"/>
      <c r="M10" s="41"/>
      <c r="N10" s="41"/>
      <c r="O10" s="42" t="s">
        <v>1</v>
      </c>
      <c r="P10" s="42"/>
      <c r="Q10" s="42"/>
      <c r="R10" s="42"/>
      <c r="S10" s="42"/>
      <c r="T10" s="42"/>
      <c r="U10" s="41" t="s">
        <v>2</v>
      </c>
      <c r="V10" s="41"/>
      <c r="W10" s="41"/>
      <c r="X10" s="41"/>
      <c r="Y10" s="41"/>
      <c r="Z10" s="41"/>
      <c r="AA10" s="42" t="s">
        <v>3</v>
      </c>
      <c r="AB10" s="42"/>
      <c r="AC10" s="42"/>
      <c r="AD10" s="42"/>
      <c r="AE10" s="42"/>
      <c r="AF10" s="42"/>
      <c r="AG10" s="41" t="s">
        <v>4</v>
      </c>
      <c r="AH10" s="41"/>
      <c r="AI10" s="41"/>
      <c r="AJ10" s="41"/>
      <c r="AK10" s="41"/>
      <c r="AL10" s="41"/>
      <c r="AM10" s="55"/>
      <c r="AN10" s="55"/>
      <c r="AO10" s="75"/>
      <c r="AP10" s="75"/>
      <c r="AQ10" s="75"/>
      <c r="AR10" s="75"/>
      <c r="AS10" s="42" t="s">
        <v>80</v>
      </c>
      <c r="AT10" s="42"/>
      <c r="AU10" s="42"/>
      <c r="AV10" s="42"/>
      <c r="AW10" s="42"/>
      <c r="AX10" s="42"/>
      <c r="AY10" s="65"/>
      <c r="AZ10" s="65"/>
      <c r="BA10" s="75"/>
      <c r="BB10" s="75"/>
      <c r="BC10" s="75"/>
      <c r="BD10" s="75"/>
      <c r="BE10" s="42" t="s">
        <v>81</v>
      </c>
      <c r="BF10" s="42"/>
      <c r="BG10" s="42"/>
      <c r="BH10" s="42"/>
      <c r="BI10" s="42"/>
      <c r="BJ10" s="42"/>
      <c r="BK10" s="65"/>
      <c r="BL10" s="65"/>
      <c r="BM10" s="65"/>
      <c r="BN10" s="65"/>
    </row>
    <row r="11" spans="1:66" x14ac:dyDescent="0.25">
      <c r="E11" s="31" t="s">
        <v>27</v>
      </c>
      <c r="F11" s="31" t="s">
        <v>26</v>
      </c>
      <c r="G11" s="31" t="s">
        <v>14</v>
      </c>
      <c r="H11" s="31" t="s">
        <v>15</v>
      </c>
      <c r="I11" s="34" t="s">
        <v>16</v>
      </c>
      <c r="J11" s="34" t="s">
        <v>17</v>
      </c>
      <c r="K11" s="34" t="s">
        <v>18</v>
      </c>
      <c r="L11" s="43" t="s">
        <v>25</v>
      </c>
      <c r="M11" s="43" t="s">
        <v>19</v>
      </c>
      <c r="N11" s="43" t="s">
        <v>20</v>
      </c>
      <c r="O11" s="44" t="s">
        <v>16</v>
      </c>
      <c r="P11" s="44" t="s">
        <v>17</v>
      </c>
      <c r="Q11" s="45" t="s">
        <v>18</v>
      </c>
      <c r="R11" s="45" t="s">
        <v>25</v>
      </c>
      <c r="S11" s="45" t="s">
        <v>19</v>
      </c>
      <c r="T11" s="45" t="s">
        <v>20</v>
      </c>
      <c r="U11" s="34" t="s">
        <v>16</v>
      </c>
      <c r="V11" s="34" t="s">
        <v>17</v>
      </c>
      <c r="W11" s="34" t="s">
        <v>18</v>
      </c>
      <c r="X11" s="43" t="s">
        <v>25</v>
      </c>
      <c r="Y11" s="43" t="s">
        <v>19</v>
      </c>
      <c r="Z11" s="43" t="s">
        <v>20</v>
      </c>
      <c r="AA11" s="44" t="s">
        <v>16</v>
      </c>
      <c r="AB11" s="44" t="s">
        <v>17</v>
      </c>
      <c r="AC11" s="44" t="s">
        <v>18</v>
      </c>
      <c r="AD11" s="45" t="s">
        <v>25</v>
      </c>
      <c r="AE11" s="45" t="s">
        <v>19</v>
      </c>
      <c r="AF11" s="45" t="s">
        <v>20</v>
      </c>
      <c r="AG11" s="34" t="s">
        <v>16</v>
      </c>
      <c r="AH11" s="34" t="s">
        <v>17</v>
      </c>
      <c r="AI11" s="34" t="s">
        <v>18</v>
      </c>
      <c r="AJ11" s="43" t="s">
        <v>25</v>
      </c>
      <c r="AK11" s="43" t="s">
        <v>19</v>
      </c>
      <c r="AL11" s="43" t="s">
        <v>20</v>
      </c>
      <c r="AM11" s="55"/>
      <c r="AN11" s="55"/>
      <c r="AO11" s="31" t="s">
        <v>27</v>
      </c>
      <c r="AP11" s="31" t="s">
        <v>26</v>
      </c>
      <c r="AQ11" s="31" t="s">
        <v>14</v>
      </c>
      <c r="AR11" s="31" t="s">
        <v>15</v>
      </c>
      <c r="AS11" s="44" t="s">
        <v>16</v>
      </c>
      <c r="AT11" s="44" t="s">
        <v>17</v>
      </c>
      <c r="AU11" s="44" t="s">
        <v>18</v>
      </c>
      <c r="AV11" s="45" t="s">
        <v>25</v>
      </c>
      <c r="AW11" s="45" t="s">
        <v>19</v>
      </c>
      <c r="AX11" s="45" t="s">
        <v>20</v>
      </c>
      <c r="AY11" s="35"/>
      <c r="AZ11" s="35"/>
      <c r="BA11" s="31" t="s">
        <v>27</v>
      </c>
      <c r="BB11" s="31" t="s">
        <v>26</v>
      </c>
      <c r="BC11" s="31" t="s">
        <v>14</v>
      </c>
      <c r="BD11" s="31" t="s">
        <v>15</v>
      </c>
      <c r="BE11" s="44" t="s">
        <v>16</v>
      </c>
      <c r="BF11" s="44" t="s">
        <v>17</v>
      </c>
      <c r="BG11" s="44" t="s">
        <v>18</v>
      </c>
      <c r="BH11" s="45" t="s">
        <v>25</v>
      </c>
      <c r="BI11" s="45" t="s">
        <v>19</v>
      </c>
      <c r="BJ11" s="45" t="s">
        <v>20</v>
      </c>
      <c r="BK11" s="35"/>
      <c r="BL11" s="55"/>
      <c r="BM11" s="55"/>
      <c r="BN11" s="55"/>
    </row>
    <row r="12" spans="1:66" x14ac:dyDescent="0.25">
      <c r="E12" s="31">
        <v>0.23094688221709006</v>
      </c>
      <c r="F12" s="77">
        <f>428.87-39.643</f>
        <v>389.22699999999998</v>
      </c>
      <c r="G12" s="47">
        <v>4.1666666666666664E-2</v>
      </c>
      <c r="H12" s="31">
        <v>15</v>
      </c>
      <c r="I12" s="43">
        <v>0.625</v>
      </c>
      <c r="J12" s="43">
        <v>0.83</v>
      </c>
      <c r="K12" s="43">
        <v>96.8</v>
      </c>
      <c r="L12" s="34">
        <v>80</v>
      </c>
      <c r="M12" s="43">
        <f t="shared" ref="M12:M35" si="0">((H12+I70)*J12)+(78-L12)+(K12-85)</f>
        <v>19.759999999999998</v>
      </c>
      <c r="N12" s="43">
        <f t="shared" ref="N12:N35" si="1">E12*F12*M12</f>
        <v>1776.2414595842952</v>
      </c>
      <c r="O12" s="45">
        <v>-0.375</v>
      </c>
      <c r="P12" s="45">
        <v>0.83</v>
      </c>
      <c r="Q12" s="45">
        <v>98.6</v>
      </c>
      <c r="R12" s="44">
        <v>80</v>
      </c>
      <c r="S12" s="45">
        <f t="shared" ref="S12:S35" si="2">((H12+O70)*P12)+(78-R12)+(Q12-85)</f>
        <v>24.776249999999994</v>
      </c>
      <c r="T12" s="45">
        <f t="shared" ref="T12:T35" si="3">E12*F12*S12</f>
        <v>2227.1559950923779</v>
      </c>
      <c r="U12" s="43">
        <v>-0.75</v>
      </c>
      <c r="V12" s="43">
        <v>0.83</v>
      </c>
      <c r="W12" s="43">
        <v>95</v>
      </c>
      <c r="X12" s="34">
        <v>80</v>
      </c>
      <c r="Y12" s="43">
        <f t="shared" ref="Y12:Y35" si="4">((H12+U70)*V12)+(78-X12)+(K12-W12)</f>
        <v>17.126249999999995</v>
      </c>
      <c r="Z12" s="43">
        <f t="shared" ref="Z12:Z35" si="5">E12*F12*Y12</f>
        <v>1539.4916648383364</v>
      </c>
      <c r="AA12" s="45">
        <v>-5.125</v>
      </c>
      <c r="AB12" s="45">
        <v>0.83</v>
      </c>
      <c r="AC12" s="45">
        <v>96.8</v>
      </c>
      <c r="AD12" s="44">
        <v>80</v>
      </c>
      <c r="AE12" s="45">
        <f t="shared" ref="AE12:AE35" si="6">((H12+AA70)*AB12)+(78-AD12)+(AC12-85)</f>
        <v>30.446249999999996</v>
      </c>
      <c r="AF12" s="45">
        <f t="shared" ref="AF12:AF35" si="7">E12*F12*AE12</f>
        <v>2736.8366163394912</v>
      </c>
      <c r="AG12" s="43">
        <v>-0.75</v>
      </c>
      <c r="AH12" s="43">
        <v>0.83</v>
      </c>
      <c r="AI12" s="43">
        <v>96.8</v>
      </c>
      <c r="AJ12" s="34">
        <v>80</v>
      </c>
      <c r="AK12" s="43">
        <f t="shared" ref="AK12:AK35" si="8">((H12+AG70)*AH12)+(78-AJ12)+(AI12-85)</f>
        <v>27.126249999999995</v>
      </c>
      <c r="AL12" s="43">
        <f t="shared" ref="AL12:AL35" si="9">E12*F12*AK12</f>
        <v>2438.3992860854496</v>
      </c>
      <c r="AN12" s="55"/>
      <c r="AO12" s="31">
        <v>0.23094688221709006</v>
      </c>
      <c r="AP12" s="77">
        <f>428.87-39.643</f>
        <v>389.22699999999998</v>
      </c>
      <c r="AQ12" s="47">
        <v>4.1666666666666664E-2</v>
      </c>
      <c r="AR12" s="31">
        <v>15</v>
      </c>
      <c r="AS12" s="45">
        <v>-0.375</v>
      </c>
      <c r="AT12" s="45">
        <v>0.83</v>
      </c>
      <c r="AU12" s="44">
        <v>80</v>
      </c>
      <c r="AV12" s="45">
        <v>78.709999999999994</v>
      </c>
      <c r="AW12" s="45">
        <f t="shared" ref="AW12:AW35" si="10">((AR12+AS70)*AT12)+(78-AV12)+(AU12-85)</f>
        <v>7.4662500000000058</v>
      </c>
      <c r="AX12" s="45">
        <f>AO12*AP12*AW12</f>
        <v>671.14690271362633</v>
      </c>
      <c r="AZ12" s="55"/>
      <c r="BA12" s="31">
        <v>0.23094688221709006</v>
      </c>
      <c r="BB12" s="77">
        <f>428.87-39.643</f>
        <v>389.22699999999998</v>
      </c>
      <c r="BC12" s="47">
        <v>4.1666666666666664E-2</v>
      </c>
      <c r="BD12" s="31">
        <v>15</v>
      </c>
      <c r="BE12" s="45">
        <v>-0.375</v>
      </c>
      <c r="BF12" s="45">
        <v>0.83</v>
      </c>
      <c r="BG12" s="44">
        <v>80</v>
      </c>
      <c r="BH12" s="45">
        <v>78.8</v>
      </c>
      <c r="BI12" s="45">
        <f t="shared" ref="BI12:BI35" si="11">((BD12+BE70)*BF12)+(78-BH12)+(BG12-85)</f>
        <v>7.3762500000000024</v>
      </c>
      <c r="BJ12" s="45">
        <f t="shared" ref="BJ12:BJ35" si="12">BA12*BB12*BI12</f>
        <v>663.05673412240196</v>
      </c>
      <c r="BK12" s="55"/>
      <c r="BL12" s="35"/>
      <c r="BM12" s="55"/>
      <c r="BN12" s="55"/>
    </row>
    <row r="13" spans="1:66" x14ac:dyDescent="0.25">
      <c r="E13" s="31">
        <v>0.23094688221709006</v>
      </c>
      <c r="F13" s="77">
        <f t="shared" ref="F13:F35" si="13">428.87-39.643</f>
        <v>389.22699999999998</v>
      </c>
      <c r="G13" s="47">
        <v>8.3333333333333329E-2</v>
      </c>
      <c r="H13" s="31">
        <v>13</v>
      </c>
      <c r="I13" s="43">
        <v>0.625</v>
      </c>
      <c r="J13" s="43">
        <v>0.83</v>
      </c>
      <c r="K13" s="43">
        <v>96.8</v>
      </c>
      <c r="L13" s="34">
        <v>80</v>
      </c>
      <c r="M13" s="43">
        <f t="shared" si="0"/>
        <v>18.099999999999994</v>
      </c>
      <c r="N13" s="43">
        <f t="shared" si="1"/>
        <v>1627.0227944572741</v>
      </c>
      <c r="O13" s="45">
        <v>-0.375</v>
      </c>
      <c r="P13" s="45">
        <v>0.83</v>
      </c>
      <c r="Q13" s="45">
        <v>98.6</v>
      </c>
      <c r="R13" s="44">
        <v>80</v>
      </c>
      <c r="S13" s="45">
        <f t="shared" si="2"/>
        <v>23.116249999999994</v>
      </c>
      <c r="T13" s="45">
        <f t="shared" si="3"/>
        <v>2077.9373299653571</v>
      </c>
      <c r="U13" s="43">
        <v>-0.75</v>
      </c>
      <c r="V13" s="43">
        <v>0.83</v>
      </c>
      <c r="W13" s="43">
        <v>95</v>
      </c>
      <c r="X13" s="34">
        <v>80</v>
      </c>
      <c r="Y13" s="43">
        <f t="shared" si="4"/>
        <v>15.466249999999997</v>
      </c>
      <c r="Z13" s="43">
        <f t="shared" si="5"/>
        <v>1390.2729997113158</v>
      </c>
      <c r="AA13" s="45">
        <v>-5.125</v>
      </c>
      <c r="AB13" s="45">
        <v>0.83</v>
      </c>
      <c r="AC13" s="45">
        <v>96.8</v>
      </c>
      <c r="AD13" s="44">
        <v>80</v>
      </c>
      <c r="AE13" s="45">
        <f t="shared" si="6"/>
        <v>28.786249999999995</v>
      </c>
      <c r="AF13" s="45">
        <f t="shared" si="7"/>
        <v>2587.6179512124704</v>
      </c>
      <c r="AG13" s="43">
        <v>-0.75</v>
      </c>
      <c r="AH13" s="43">
        <v>0.83</v>
      </c>
      <c r="AI13" s="43">
        <v>96.8</v>
      </c>
      <c r="AJ13" s="34">
        <v>80</v>
      </c>
      <c r="AK13" s="43">
        <f t="shared" si="8"/>
        <v>25.466249999999995</v>
      </c>
      <c r="AL13" s="43">
        <f t="shared" si="9"/>
        <v>2289.1806209584288</v>
      </c>
      <c r="AN13" s="55"/>
      <c r="AO13" s="31">
        <v>0.23094688221709006</v>
      </c>
      <c r="AP13" s="77">
        <f t="shared" ref="AP13:AP35" si="14">428.87-39.643</f>
        <v>389.22699999999998</v>
      </c>
      <c r="AQ13" s="47">
        <v>8.3333333333333329E-2</v>
      </c>
      <c r="AR13" s="31">
        <v>13</v>
      </c>
      <c r="AS13" s="45">
        <v>-0.375</v>
      </c>
      <c r="AT13" s="45">
        <v>0.83</v>
      </c>
      <c r="AU13" s="44">
        <v>78.8</v>
      </c>
      <c r="AV13" s="45">
        <v>78.8</v>
      </c>
      <c r="AW13" s="45">
        <f t="shared" si="10"/>
        <v>4.5162499999999994</v>
      </c>
      <c r="AX13" s="45">
        <f>AO13*AP13*AW13</f>
        <v>405.96915444572738</v>
      </c>
      <c r="AZ13" s="55"/>
      <c r="BA13" s="31">
        <v>0.23094688221709006</v>
      </c>
      <c r="BB13" s="77">
        <f t="shared" ref="BB13:BB35" si="15">428.87-39.643</f>
        <v>389.22699999999998</v>
      </c>
      <c r="BC13" s="47">
        <v>8.3333333333333329E-2</v>
      </c>
      <c r="BD13" s="31">
        <v>13</v>
      </c>
      <c r="BE13" s="45">
        <v>-0.375</v>
      </c>
      <c r="BF13" s="45">
        <v>0.83</v>
      </c>
      <c r="BG13" s="44">
        <v>78.8</v>
      </c>
      <c r="BH13" s="45">
        <v>78.8</v>
      </c>
      <c r="BI13" s="45">
        <f t="shared" si="11"/>
        <v>4.5162499999999994</v>
      </c>
      <c r="BJ13" s="45">
        <f t="shared" si="12"/>
        <v>405.96915444572738</v>
      </c>
      <c r="BK13" s="55"/>
      <c r="BL13" s="35"/>
      <c r="BM13" s="55"/>
      <c r="BN13" s="55"/>
    </row>
    <row r="14" spans="1:66" x14ac:dyDescent="0.25">
      <c r="E14" s="31">
        <v>0.23094688221709006</v>
      </c>
      <c r="F14" s="77">
        <f t="shared" si="13"/>
        <v>389.22699999999998</v>
      </c>
      <c r="G14" s="47">
        <v>0.125</v>
      </c>
      <c r="H14" s="31">
        <v>12</v>
      </c>
      <c r="I14" s="43">
        <v>0.625</v>
      </c>
      <c r="J14" s="43">
        <v>0.83</v>
      </c>
      <c r="K14" s="43">
        <v>96.8</v>
      </c>
      <c r="L14" s="34">
        <v>80</v>
      </c>
      <c r="M14" s="43">
        <f t="shared" si="0"/>
        <v>17.269999999999996</v>
      </c>
      <c r="N14" s="43">
        <f t="shared" si="1"/>
        <v>1552.4134618937637</v>
      </c>
      <c r="O14" s="45">
        <v>-0.375</v>
      </c>
      <c r="P14" s="45">
        <v>0.83</v>
      </c>
      <c r="Q14" s="45">
        <v>98.6</v>
      </c>
      <c r="R14" s="44">
        <v>80</v>
      </c>
      <c r="S14" s="45">
        <f t="shared" si="2"/>
        <v>22.286249999999995</v>
      </c>
      <c r="T14" s="45">
        <f t="shared" si="3"/>
        <v>2003.3279974018469</v>
      </c>
      <c r="U14" s="43">
        <v>-0.75</v>
      </c>
      <c r="V14" s="43">
        <v>0.83</v>
      </c>
      <c r="W14" s="43">
        <v>95</v>
      </c>
      <c r="X14" s="34">
        <v>80</v>
      </c>
      <c r="Y14" s="43">
        <f t="shared" si="4"/>
        <v>14.636249999999997</v>
      </c>
      <c r="Z14" s="43">
        <f t="shared" si="5"/>
        <v>1315.6636671478054</v>
      </c>
      <c r="AA14" s="45">
        <v>-5.125</v>
      </c>
      <c r="AB14" s="45">
        <v>0.83</v>
      </c>
      <c r="AC14" s="45">
        <v>96.8</v>
      </c>
      <c r="AD14" s="44">
        <v>80</v>
      </c>
      <c r="AE14" s="45">
        <f t="shared" si="6"/>
        <v>27.956249999999997</v>
      </c>
      <c r="AF14" s="45">
        <f t="shared" si="7"/>
        <v>2513.0086186489602</v>
      </c>
      <c r="AG14" s="43">
        <v>-0.75</v>
      </c>
      <c r="AH14" s="43">
        <v>0.83</v>
      </c>
      <c r="AI14" s="43">
        <v>96.8</v>
      </c>
      <c r="AJ14" s="34">
        <v>80</v>
      </c>
      <c r="AK14" s="43">
        <f t="shared" si="8"/>
        <v>24.636249999999997</v>
      </c>
      <c r="AL14" s="43">
        <f t="shared" si="9"/>
        <v>2214.5712883949186</v>
      </c>
      <c r="AN14" s="55"/>
      <c r="AO14" s="31">
        <v>0.23094688221709006</v>
      </c>
      <c r="AP14" s="77">
        <f t="shared" si="14"/>
        <v>389.22699999999998</v>
      </c>
      <c r="AQ14" s="47">
        <v>0.125</v>
      </c>
      <c r="AR14" s="31">
        <v>12</v>
      </c>
      <c r="AS14" s="45">
        <v>-0.375</v>
      </c>
      <c r="AT14" s="45">
        <v>0.83</v>
      </c>
      <c r="AU14" s="44">
        <v>78.8</v>
      </c>
      <c r="AV14" s="45">
        <v>78.8</v>
      </c>
      <c r="AW14" s="45">
        <f t="shared" si="10"/>
        <v>3.6862499999999994</v>
      </c>
      <c r="AX14" s="45">
        <f t="shared" ref="AX14:AX35" si="16">AO14*AP14*AW14</f>
        <v>331.35982188221698</v>
      </c>
      <c r="AZ14" s="55"/>
      <c r="BA14" s="31">
        <v>0.23094688221709006</v>
      </c>
      <c r="BB14" s="77">
        <f t="shared" si="15"/>
        <v>389.22699999999998</v>
      </c>
      <c r="BC14" s="47">
        <v>0.125</v>
      </c>
      <c r="BD14" s="31">
        <v>12</v>
      </c>
      <c r="BE14" s="45">
        <v>-0.375</v>
      </c>
      <c r="BF14" s="45">
        <v>0.83</v>
      </c>
      <c r="BG14" s="44">
        <v>78.8</v>
      </c>
      <c r="BH14" s="45">
        <v>78.8</v>
      </c>
      <c r="BI14" s="45">
        <f t="shared" si="11"/>
        <v>3.6862499999999994</v>
      </c>
      <c r="BJ14" s="45">
        <f t="shared" si="12"/>
        <v>331.35982188221698</v>
      </c>
      <c r="BK14" s="55"/>
      <c r="BL14" s="35"/>
      <c r="BM14" s="55"/>
      <c r="BN14" s="55"/>
    </row>
    <row r="15" spans="1:66" x14ac:dyDescent="0.25">
      <c r="E15" s="31">
        <v>0.23094688221709006</v>
      </c>
      <c r="F15" s="77">
        <f t="shared" si="13"/>
        <v>389.22699999999998</v>
      </c>
      <c r="G15" s="47">
        <v>0.16666666666666699</v>
      </c>
      <c r="H15" s="31">
        <v>10</v>
      </c>
      <c r="I15" s="43">
        <v>0.625</v>
      </c>
      <c r="J15" s="43">
        <v>0.83</v>
      </c>
      <c r="K15" s="43">
        <v>96.8</v>
      </c>
      <c r="L15" s="34">
        <v>80</v>
      </c>
      <c r="M15" s="43">
        <f t="shared" si="0"/>
        <v>15.609999999999996</v>
      </c>
      <c r="N15" s="43">
        <f t="shared" si="1"/>
        <v>1403.1947967667431</v>
      </c>
      <c r="O15" s="45">
        <v>-0.375</v>
      </c>
      <c r="P15" s="45">
        <v>0.83</v>
      </c>
      <c r="Q15" s="45">
        <v>98.6</v>
      </c>
      <c r="R15" s="44">
        <v>80</v>
      </c>
      <c r="S15" s="45">
        <f t="shared" si="2"/>
        <v>20.626249999999992</v>
      </c>
      <c r="T15" s="45">
        <f t="shared" si="3"/>
        <v>1854.1093322748256</v>
      </c>
      <c r="U15" s="43">
        <v>-0.75</v>
      </c>
      <c r="V15" s="43">
        <v>0.83</v>
      </c>
      <c r="W15" s="43">
        <v>95</v>
      </c>
      <c r="X15" s="34">
        <v>80</v>
      </c>
      <c r="Y15" s="43">
        <f t="shared" si="4"/>
        <v>12.976249999999997</v>
      </c>
      <c r="Z15" s="43">
        <f t="shared" si="5"/>
        <v>1166.4450020207848</v>
      </c>
      <c r="AA15" s="45">
        <v>-5.125</v>
      </c>
      <c r="AB15" s="45">
        <v>0.83</v>
      </c>
      <c r="AC15" s="45">
        <v>96.8</v>
      </c>
      <c r="AD15" s="44">
        <v>80</v>
      </c>
      <c r="AE15" s="45">
        <f t="shared" si="6"/>
        <v>26.296249999999997</v>
      </c>
      <c r="AF15" s="45">
        <f t="shared" si="7"/>
        <v>2363.7899535219394</v>
      </c>
      <c r="AG15" s="43">
        <v>-0.75</v>
      </c>
      <c r="AH15" s="43">
        <v>0.83</v>
      </c>
      <c r="AI15" s="43">
        <v>96.8</v>
      </c>
      <c r="AJ15" s="34">
        <v>80</v>
      </c>
      <c r="AK15" s="43">
        <f t="shared" si="8"/>
        <v>22.976249999999997</v>
      </c>
      <c r="AL15" s="43">
        <f t="shared" si="9"/>
        <v>2065.3526232678978</v>
      </c>
      <c r="AN15" s="55"/>
      <c r="AO15" s="31">
        <v>0.23094688221709006</v>
      </c>
      <c r="AP15" s="77">
        <f t="shared" si="14"/>
        <v>389.22699999999998</v>
      </c>
      <c r="AQ15" s="47">
        <v>0.16666666666666699</v>
      </c>
      <c r="AR15" s="31">
        <v>10</v>
      </c>
      <c r="AS15" s="45">
        <v>-0.375</v>
      </c>
      <c r="AT15" s="45">
        <v>0.83</v>
      </c>
      <c r="AU15" s="44">
        <v>80</v>
      </c>
      <c r="AV15" s="45">
        <v>78</v>
      </c>
      <c r="AW15" s="45">
        <f t="shared" si="10"/>
        <v>4.0262499999999992</v>
      </c>
      <c r="AX15" s="45">
        <f t="shared" si="16"/>
        <v>361.92268100461882</v>
      </c>
      <c r="AZ15" s="55"/>
      <c r="BA15" s="31">
        <v>0.23094688221709006</v>
      </c>
      <c r="BB15" s="77">
        <f t="shared" si="15"/>
        <v>389.22699999999998</v>
      </c>
      <c r="BC15" s="47">
        <v>0.16666666666666699</v>
      </c>
      <c r="BD15" s="31">
        <v>10</v>
      </c>
      <c r="BE15" s="45">
        <v>-0.375</v>
      </c>
      <c r="BF15" s="45">
        <v>0.83</v>
      </c>
      <c r="BG15" s="44">
        <v>80</v>
      </c>
      <c r="BH15" s="45">
        <v>77</v>
      </c>
      <c r="BI15" s="45">
        <f t="shared" si="11"/>
        <v>5.0262499999999992</v>
      </c>
      <c r="BJ15" s="45">
        <f t="shared" si="12"/>
        <v>451.8134431293301</v>
      </c>
      <c r="BK15" s="55"/>
      <c r="BL15" s="35"/>
      <c r="BM15" s="55"/>
      <c r="BN15" s="55"/>
    </row>
    <row r="16" spans="1:66" x14ac:dyDescent="0.25">
      <c r="E16" s="31">
        <v>0.23094688221709006</v>
      </c>
      <c r="F16" s="77">
        <f t="shared" si="13"/>
        <v>389.22699999999998</v>
      </c>
      <c r="G16" s="47">
        <v>0.20833333333333401</v>
      </c>
      <c r="H16" s="31">
        <v>9</v>
      </c>
      <c r="I16" s="43">
        <v>0.625</v>
      </c>
      <c r="J16" s="43">
        <v>0.83</v>
      </c>
      <c r="K16" s="43">
        <v>96.8</v>
      </c>
      <c r="L16" s="34">
        <v>80</v>
      </c>
      <c r="M16" s="43">
        <f t="shared" si="0"/>
        <v>14.779999999999998</v>
      </c>
      <c r="N16" s="43">
        <f t="shared" si="1"/>
        <v>1328.5854642032327</v>
      </c>
      <c r="O16" s="45">
        <v>-0.375</v>
      </c>
      <c r="P16" s="45">
        <v>0.83</v>
      </c>
      <c r="Q16" s="45">
        <v>98.6</v>
      </c>
      <c r="R16" s="44">
        <v>80</v>
      </c>
      <c r="S16" s="45">
        <f t="shared" si="2"/>
        <v>19.796249999999993</v>
      </c>
      <c r="T16" s="45">
        <f t="shared" si="3"/>
        <v>1779.4999997113155</v>
      </c>
      <c r="U16" s="43">
        <v>-0.75</v>
      </c>
      <c r="V16" s="43">
        <v>0.83</v>
      </c>
      <c r="W16" s="43">
        <v>95</v>
      </c>
      <c r="X16" s="34">
        <v>80</v>
      </c>
      <c r="Y16" s="43">
        <f t="shared" si="4"/>
        <v>12.146249999999997</v>
      </c>
      <c r="Z16" s="43">
        <f t="shared" si="5"/>
        <v>1091.8356694572744</v>
      </c>
      <c r="AA16" s="45">
        <v>-5.125</v>
      </c>
      <c r="AB16" s="45">
        <v>0.83</v>
      </c>
      <c r="AC16" s="45">
        <v>96.8</v>
      </c>
      <c r="AD16" s="44">
        <v>80</v>
      </c>
      <c r="AE16" s="45">
        <f t="shared" si="6"/>
        <v>25.466249999999995</v>
      </c>
      <c r="AF16" s="45">
        <f t="shared" si="7"/>
        <v>2289.1806209584288</v>
      </c>
      <c r="AG16" s="43">
        <v>-0.75</v>
      </c>
      <c r="AH16" s="43">
        <v>0.83</v>
      </c>
      <c r="AI16" s="43">
        <v>96.8</v>
      </c>
      <c r="AJ16" s="34">
        <v>80</v>
      </c>
      <c r="AK16" s="43">
        <f t="shared" si="8"/>
        <v>22.146249999999995</v>
      </c>
      <c r="AL16" s="43">
        <f t="shared" si="9"/>
        <v>1990.7432907043872</v>
      </c>
      <c r="AN16" s="55"/>
      <c r="AO16" s="31">
        <v>0.23094688221709006</v>
      </c>
      <c r="AP16" s="77">
        <f t="shared" si="14"/>
        <v>389.22699999999998</v>
      </c>
      <c r="AQ16" s="47">
        <v>0.20833333333333401</v>
      </c>
      <c r="AR16" s="31">
        <v>9</v>
      </c>
      <c r="AS16" s="45">
        <v>-0.375</v>
      </c>
      <c r="AT16" s="45">
        <v>0.83</v>
      </c>
      <c r="AU16" s="44">
        <v>78.8</v>
      </c>
      <c r="AV16" s="45">
        <v>78</v>
      </c>
      <c r="AW16" s="45">
        <f t="shared" si="10"/>
        <v>1.9962499999999963</v>
      </c>
      <c r="AX16" s="45">
        <f t="shared" si="16"/>
        <v>179.44443389145459</v>
      </c>
      <c r="AZ16" s="55"/>
      <c r="BA16" s="31">
        <v>0.23094688221709006</v>
      </c>
      <c r="BB16" s="77">
        <f t="shared" si="15"/>
        <v>389.22699999999998</v>
      </c>
      <c r="BC16" s="47">
        <v>0.20833333333333401</v>
      </c>
      <c r="BD16" s="31">
        <v>9</v>
      </c>
      <c r="BE16" s="45">
        <v>-0.375</v>
      </c>
      <c r="BF16" s="45">
        <v>0.83</v>
      </c>
      <c r="BG16" s="44">
        <v>78.8</v>
      </c>
      <c r="BH16" s="45">
        <v>77</v>
      </c>
      <c r="BI16" s="45">
        <f t="shared" si="11"/>
        <v>2.9962499999999963</v>
      </c>
      <c r="BJ16" s="45">
        <f t="shared" si="12"/>
        <v>269.33519601616592</v>
      </c>
      <c r="BK16" s="55"/>
      <c r="BL16" s="35"/>
      <c r="BM16" s="55"/>
      <c r="BN16" s="55"/>
    </row>
    <row r="17" spans="5:66" x14ac:dyDescent="0.25">
      <c r="E17" s="31">
        <v>0.23094688221709006</v>
      </c>
      <c r="F17" s="77">
        <f t="shared" si="13"/>
        <v>389.22699999999998</v>
      </c>
      <c r="G17" s="47">
        <v>0.25</v>
      </c>
      <c r="H17" s="31">
        <v>7</v>
      </c>
      <c r="I17" s="43">
        <v>0.625</v>
      </c>
      <c r="J17" s="43">
        <v>0.83</v>
      </c>
      <c r="K17" s="43">
        <v>96.8</v>
      </c>
      <c r="L17" s="34">
        <v>80</v>
      </c>
      <c r="M17" s="43">
        <f t="shared" si="0"/>
        <v>13.119999999999997</v>
      </c>
      <c r="N17" s="43">
        <f t="shared" si="1"/>
        <v>1179.3667990762121</v>
      </c>
      <c r="O17" s="45">
        <v>-0.375</v>
      </c>
      <c r="P17" s="45">
        <v>0.83</v>
      </c>
      <c r="Q17" s="45">
        <v>98.6</v>
      </c>
      <c r="R17" s="44">
        <v>80</v>
      </c>
      <c r="S17" s="45">
        <f t="shared" si="2"/>
        <v>18.136249999999993</v>
      </c>
      <c r="T17" s="45">
        <f t="shared" si="3"/>
        <v>1630.2813345842947</v>
      </c>
      <c r="U17" s="43">
        <v>-0.75</v>
      </c>
      <c r="V17" s="43">
        <v>0.83</v>
      </c>
      <c r="W17" s="43">
        <v>95</v>
      </c>
      <c r="X17" s="34">
        <v>80</v>
      </c>
      <c r="Y17" s="43">
        <f t="shared" si="4"/>
        <v>10.486249999999997</v>
      </c>
      <c r="Z17" s="43">
        <f t="shared" si="5"/>
        <v>942.61700433025362</v>
      </c>
      <c r="AA17" s="45">
        <v>-5.125</v>
      </c>
      <c r="AB17" s="45">
        <v>0.83</v>
      </c>
      <c r="AC17" s="45">
        <v>96.8</v>
      </c>
      <c r="AD17" s="44">
        <v>80</v>
      </c>
      <c r="AE17" s="45">
        <f t="shared" si="6"/>
        <v>23.806249999999999</v>
      </c>
      <c r="AF17" s="45">
        <f t="shared" si="7"/>
        <v>2139.9619558314084</v>
      </c>
      <c r="AG17" s="43">
        <v>-0.75</v>
      </c>
      <c r="AH17" s="43">
        <v>0.83</v>
      </c>
      <c r="AI17" s="43">
        <v>96.8</v>
      </c>
      <c r="AJ17" s="34">
        <v>80</v>
      </c>
      <c r="AK17" s="43">
        <f t="shared" si="8"/>
        <v>20.486249999999998</v>
      </c>
      <c r="AL17" s="43">
        <f t="shared" si="9"/>
        <v>1841.5246255773668</v>
      </c>
      <c r="AN17" s="55"/>
      <c r="AO17" s="31">
        <v>0.23094688221709006</v>
      </c>
      <c r="AP17" s="77">
        <f t="shared" si="14"/>
        <v>389.22699999999998</v>
      </c>
      <c r="AQ17" s="47">
        <v>0.25</v>
      </c>
      <c r="AR17" s="31">
        <v>7</v>
      </c>
      <c r="AS17" s="45">
        <v>-0.375</v>
      </c>
      <c r="AT17" s="45">
        <v>0.83</v>
      </c>
      <c r="AU17" s="44">
        <v>78.8</v>
      </c>
      <c r="AV17" s="45">
        <v>78.8</v>
      </c>
      <c r="AW17" s="45">
        <f t="shared" si="10"/>
        <v>-0.46375000000000011</v>
      </c>
      <c r="AX17" s="45">
        <f t="shared" si="16"/>
        <v>-41.686840935334878</v>
      </c>
      <c r="AZ17" s="55"/>
      <c r="BA17" s="31">
        <v>0.23094688221709006</v>
      </c>
      <c r="BB17" s="77">
        <f t="shared" si="15"/>
        <v>389.22699999999998</v>
      </c>
      <c r="BC17" s="47">
        <v>0.25</v>
      </c>
      <c r="BD17" s="31">
        <v>7</v>
      </c>
      <c r="BE17" s="45">
        <v>-0.375</v>
      </c>
      <c r="BF17" s="45">
        <v>0.83</v>
      </c>
      <c r="BG17" s="44">
        <v>78.8</v>
      </c>
      <c r="BH17" s="45">
        <v>78.8</v>
      </c>
      <c r="BI17" s="45">
        <f t="shared" si="11"/>
        <v>-0.46375000000000011</v>
      </c>
      <c r="BJ17" s="45">
        <f t="shared" si="12"/>
        <v>-41.686840935334878</v>
      </c>
      <c r="BK17" s="55"/>
      <c r="BL17" s="35"/>
      <c r="BM17" s="55"/>
      <c r="BN17" s="55"/>
    </row>
    <row r="18" spans="5:66" x14ac:dyDescent="0.25">
      <c r="E18" s="31">
        <v>0.23094688221709006</v>
      </c>
      <c r="F18" s="77">
        <f t="shared" si="13"/>
        <v>389.22699999999998</v>
      </c>
      <c r="G18" s="47">
        <v>0.29166666666666702</v>
      </c>
      <c r="H18" s="31">
        <v>6</v>
      </c>
      <c r="I18" s="43">
        <v>0.625</v>
      </c>
      <c r="J18" s="43">
        <v>0.83</v>
      </c>
      <c r="K18" s="43">
        <v>96.8</v>
      </c>
      <c r="L18" s="34">
        <v>80</v>
      </c>
      <c r="M18" s="43">
        <f t="shared" si="0"/>
        <v>12.289999999999997</v>
      </c>
      <c r="N18" s="43">
        <f t="shared" si="1"/>
        <v>1104.7574665127017</v>
      </c>
      <c r="O18" s="45">
        <v>-0.375</v>
      </c>
      <c r="P18" s="45">
        <v>0.83</v>
      </c>
      <c r="Q18" s="45">
        <v>98.6</v>
      </c>
      <c r="R18" s="44">
        <v>80</v>
      </c>
      <c r="S18" s="45">
        <f t="shared" si="2"/>
        <v>17.306249999999995</v>
      </c>
      <c r="T18" s="45">
        <f t="shared" si="3"/>
        <v>1555.6720020207845</v>
      </c>
      <c r="U18" s="43">
        <v>-0.75</v>
      </c>
      <c r="V18" s="43">
        <v>0.83</v>
      </c>
      <c r="W18" s="43">
        <v>95</v>
      </c>
      <c r="X18" s="34">
        <v>80</v>
      </c>
      <c r="Y18" s="43">
        <f t="shared" si="4"/>
        <v>9.6562499999999964</v>
      </c>
      <c r="Z18" s="43">
        <f t="shared" si="5"/>
        <v>868.00767176674321</v>
      </c>
      <c r="AA18" s="45">
        <v>-5.125</v>
      </c>
      <c r="AB18" s="45">
        <v>0.83</v>
      </c>
      <c r="AC18" s="45">
        <v>96.8</v>
      </c>
      <c r="AD18" s="44">
        <v>80</v>
      </c>
      <c r="AE18" s="45">
        <f t="shared" si="6"/>
        <v>22.976249999999997</v>
      </c>
      <c r="AF18" s="45">
        <f t="shared" si="7"/>
        <v>2065.3526232678978</v>
      </c>
      <c r="AG18" s="43">
        <v>-0.75</v>
      </c>
      <c r="AH18" s="43">
        <v>0.83</v>
      </c>
      <c r="AI18" s="43">
        <v>96.8</v>
      </c>
      <c r="AJ18" s="34">
        <v>80</v>
      </c>
      <c r="AK18" s="43">
        <f t="shared" si="8"/>
        <v>19.656249999999996</v>
      </c>
      <c r="AL18" s="43">
        <f t="shared" si="9"/>
        <v>1766.9152930138562</v>
      </c>
      <c r="AN18" s="55"/>
      <c r="AO18" s="31">
        <v>0.23094688221709006</v>
      </c>
      <c r="AP18" s="77">
        <f t="shared" si="14"/>
        <v>389.22699999999998</v>
      </c>
      <c r="AQ18" s="47">
        <v>0.29166666666666702</v>
      </c>
      <c r="AR18" s="31">
        <v>6</v>
      </c>
      <c r="AS18" s="45">
        <v>-0.375</v>
      </c>
      <c r="AT18" s="45">
        <v>0.83</v>
      </c>
      <c r="AU18" s="44">
        <v>80.599999999999994</v>
      </c>
      <c r="AV18" s="45">
        <v>80.599999999999994</v>
      </c>
      <c r="AW18" s="45">
        <f t="shared" si="10"/>
        <v>-1.2937500000000002</v>
      </c>
      <c r="AX18" s="45">
        <f t="shared" si="16"/>
        <v>-116.29617349884526</v>
      </c>
      <c r="AZ18" s="55"/>
      <c r="BA18" s="31">
        <v>0.23094688221709006</v>
      </c>
      <c r="BB18" s="77">
        <f t="shared" si="15"/>
        <v>389.22699999999998</v>
      </c>
      <c r="BC18" s="47">
        <v>0.29166666666666702</v>
      </c>
      <c r="BD18" s="31">
        <v>6</v>
      </c>
      <c r="BE18" s="45">
        <v>-0.375</v>
      </c>
      <c r="BF18" s="45">
        <v>0.83</v>
      </c>
      <c r="BG18" s="44">
        <v>80.599999999999994</v>
      </c>
      <c r="BH18" s="45">
        <v>82.4</v>
      </c>
      <c r="BI18" s="45">
        <f t="shared" si="11"/>
        <v>-3.0937500000000115</v>
      </c>
      <c r="BJ18" s="45">
        <f t="shared" si="12"/>
        <v>-278.09954532332665</v>
      </c>
      <c r="BK18" s="55"/>
      <c r="BL18" s="35"/>
      <c r="BM18" s="55"/>
      <c r="BN18" s="55"/>
    </row>
    <row r="19" spans="5:66" x14ac:dyDescent="0.25">
      <c r="E19" s="31">
        <v>0.23094688221709006</v>
      </c>
      <c r="F19" s="77">
        <f t="shared" si="13"/>
        <v>389.22699999999998</v>
      </c>
      <c r="G19" s="47">
        <v>0.33333333333333398</v>
      </c>
      <c r="H19" s="31">
        <v>6</v>
      </c>
      <c r="I19" s="43">
        <v>0.625</v>
      </c>
      <c r="J19" s="43">
        <v>0.83</v>
      </c>
      <c r="K19" s="43">
        <v>96.8</v>
      </c>
      <c r="L19" s="34">
        <v>80</v>
      </c>
      <c r="M19" s="43">
        <f t="shared" si="0"/>
        <v>12.289999999999997</v>
      </c>
      <c r="N19" s="43">
        <f t="shared" si="1"/>
        <v>1104.7574665127017</v>
      </c>
      <c r="O19" s="45">
        <v>-0.375</v>
      </c>
      <c r="P19" s="45">
        <v>0.83</v>
      </c>
      <c r="Q19" s="45">
        <v>98.6</v>
      </c>
      <c r="R19" s="44">
        <v>80</v>
      </c>
      <c r="S19" s="45">
        <f t="shared" si="2"/>
        <v>17.306249999999995</v>
      </c>
      <c r="T19" s="45">
        <f t="shared" si="3"/>
        <v>1555.6720020207845</v>
      </c>
      <c r="U19" s="43">
        <v>-0.75</v>
      </c>
      <c r="V19" s="43">
        <v>0.83</v>
      </c>
      <c r="W19" s="43">
        <v>95</v>
      </c>
      <c r="X19" s="34">
        <v>80</v>
      </c>
      <c r="Y19" s="43">
        <f t="shared" si="4"/>
        <v>9.6562499999999964</v>
      </c>
      <c r="Z19" s="43">
        <f t="shared" si="5"/>
        <v>868.00767176674321</v>
      </c>
      <c r="AA19" s="45">
        <v>-5.125</v>
      </c>
      <c r="AB19" s="45">
        <v>0.83</v>
      </c>
      <c r="AC19" s="45">
        <v>96.8</v>
      </c>
      <c r="AD19" s="44">
        <v>80</v>
      </c>
      <c r="AE19" s="45">
        <f t="shared" si="6"/>
        <v>22.976249999999997</v>
      </c>
      <c r="AF19" s="45">
        <f t="shared" si="7"/>
        <v>2065.3526232678978</v>
      </c>
      <c r="AG19" s="43">
        <v>-0.75</v>
      </c>
      <c r="AH19" s="43">
        <v>0.83</v>
      </c>
      <c r="AI19" s="43">
        <v>96.8</v>
      </c>
      <c r="AJ19" s="34">
        <v>80</v>
      </c>
      <c r="AK19" s="43">
        <f t="shared" si="8"/>
        <v>19.656249999999996</v>
      </c>
      <c r="AL19" s="43">
        <f t="shared" si="9"/>
        <v>1766.9152930138562</v>
      </c>
      <c r="AN19" s="55"/>
      <c r="AO19" s="31">
        <v>0.23094688221709006</v>
      </c>
      <c r="AP19" s="77">
        <f t="shared" si="14"/>
        <v>389.22699999999998</v>
      </c>
      <c r="AQ19" s="47">
        <v>0.33333333333333398</v>
      </c>
      <c r="AR19" s="31">
        <v>6</v>
      </c>
      <c r="AS19" s="45">
        <v>-0.375</v>
      </c>
      <c r="AT19" s="45">
        <v>0.83</v>
      </c>
      <c r="AU19" s="44">
        <v>80.599999999999994</v>
      </c>
      <c r="AV19" s="45">
        <v>87.8</v>
      </c>
      <c r="AW19" s="45">
        <f t="shared" si="10"/>
        <v>-8.4937500000000021</v>
      </c>
      <c r="AX19" s="45">
        <f t="shared" si="16"/>
        <v>-763.50966079676675</v>
      </c>
      <c r="AZ19" s="55"/>
      <c r="BA19" s="31">
        <v>0.23094688221709006</v>
      </c>
      <c r="BB19" s="77">
        <f t="shared" si="15"/>
        <v>389.22699999999998</v>
      </c>
      <c r="BC19" s="47">
        <v>0.33333333333333398</v>
      </c>
      <c r="BD19" s="31">
        <v>6</v>
      </c>
      <c r="BE19" s="45">
        <v>-0.375</v>
      </c>
      <c r="BF19" s="45">
        <v>0.83</v>
      </c>
      <c r="BG19" s="44">
        <v>80.599999999999994</v>
      </c>
      <c r="BH19" s="45">
        <v>86</v>
      </c>
      <c r="BI19" s="45">
        <f t="shared" si="11"/>
        <v>-6.6937500000000059</v>
      </c>
      <c r="BJ19" s="45">
        <f t="shared" si="12"/>
        <v>-601.70628897228676</v>
      </c>
      <c r="BK19" s="55"/>
      <c r="BL19" s="35"/>
      <c r="BM19" s="55"/>
      <c r="BN19" s="55"/>
    </row>
    <row r="20" spans="5:66" x14ac:dyDescent="0.25">
      <c r="E20" s="31">
        <v>0.23094688221709006</v>
      </c>
      <c r="F20" s="77">
        <f t="shared" si="13"/>
        <v>389.22699999999998</v>
      </c>
      <c r="G20" s="47">
        <v>0.375</v>
      </c>
      <c r="H20" s="31">
        <v>6</v>
      </c>
      <c r="I20" s="43">
        <v>0.625</v>
      </c>
      <c r="J20" s="43">
        <v>0.83</v>
      </c>
      <c r="K20" s="43">
        <v>96.8</v>
      </c>
      <c r="L20" s="34">
        <v>80</v>
      </c>
      <c r="M20" s="43">
        <f t="shared" si="0"/>
        <v>12.289999999999997</v>
      </c>
      <c r="N20" s="43">
        <f t="shared" si="1"/>
        <v>1104.7574665127017</v>
      </c>
      <c r="O20" s="45">
        <v>-0.375</v>
      </c>
      <c r="P20" s="45">
        <v>0.83</v>
      </c>
      <c r="Q20" s="45">
        <v>98.6</v>
      </c>
      <c r="R20" s="44">
        <v>80</v>
      </c>
      <c r="S20" s="45">
        <f t="shared" si="2"/>
        <v>17.306249999999995</v>
      </c>
      <c r="T20" s="45">
        <f t="shared" si="3"/>
        <v>1555.6720020207845</v>
      </c>
      <c r="U20" s="43">
        <v>-0.75</v>
      </c>
      <c r="V20" s="43">
        <v>0.83</v>
      </c>
      <c r="W20" s="43">
        <v>95</v>
      </c>
      <c r="X20" s="34">
        <v>80</v>
      </c>
      <c r="Y20" s="43">
        <f t="shared" si="4"/>
        <v>9.6562499999999964</v>
      </c>
      <c r="Z20" s="43">
        <f t="shared" si="5"/>
        <v>868.00767176674321</v>
      </c>
      <c r="AA20" s="45">
        <v>-5.125</v>
      </c>
      <c r="AB20" s="45">
        <v>0.83</v>
      </c>
      <c r="AC20" s="45">
        <v>96.8</v>
      </c>
      <c r="AD20" s="44">
        <v>80</v>
      </c>
      <c r="AE20" s="45">
        <f t="shared" si="6"/>
        <v>22.976249999999997</v>
      </c>
      <c r="AF20" s="45">
        <f t="shared" si="7"/>
        <v>2065.3526232678978</v>
      </c>
      <c r="AG20" s="43">
        <v>-0.75</v>
      </c>
      <c r="AH20" s="43">
        <v>0.83</v>
      </c>
      <c r="AI20" s="43">
        <v>96.8</v>
      </c>
      <c r="AJ20" s="34">
        <v>80</v>
      </c>
      <c r="AK20" s="43">
        <f t="shared" si="8"/>
        <v>19.656249999999996</v>
      </c>
      <c r="AL20" s="43">
        <f t="shared" si="9"/>
        <v>1766.9152930138562</v>
      </c>
      <c r="AN20" s="55"/>
      <c r="AO20" s="31">
        <v>0.23094688221709006</v>
      </c>
      <c r="AP20" s="77">
        <f t="shared" si="14"/>
        <v>389.22699999999998</v>
      </c>
      <c r="AQ20" s="47">
        <v>0.375</v>
      </c>
      <c r="AR20" s="31">
        <v>6</v>
      </c>
      <c r="AS20" s="45">
        <v>-0.375</v>
      </c>
      <c r="AT20" s="45">
        <v>0.83</v>
      </c>
      <c r="AU20" s="44">
        <v>82.4</v>
      </c>
      <c r="AV20" s="45">
        <v>91.4</v>
      </c>
      <c r="AW20" s="45">
        <f t="shared" si="10"/>
        <v>-10.293749999999999</v>
      </c>
      <c r="AX20" s="45">
        <f t="shared" si="16"/>
        <v>-925.31303262124686</v>
      </c>
      <c r="AZ20" s="55"/>
      <c r="BA20" s="31">
        <v>0.23094688221709006</v>
      </c>
      <c r="BB20" s="77">
        <f t="shared" si="15"/>
        <v>389.22699999999998</v>
      </c>
      <c r="BC20" s="47">
        <v>0.375</v>
      </c>
      <c r="BD20" s="31">
        <v>6</v>
      </c>
      <c r="BE20" s="45">
        <v>-0.375</v>
      </c>
      <c r="BF20" s="45">
        <v>0.83</v>
      </c>
      <c r="BG20" s="44">
        <v>82.4</v>
      </c>
      <c r="BH20" s="45">
        <v>89.6</v>
      </c>
      <c r="BI20" s="45">
        <f t="shared" si="11"/>
        <v>-8.4937499999999879</v>
      </c>
      <c r="BJ20" s="45">
        <f t="shared" si="12"/>
        <v>-763.5096607967655</v>
      </c>
      <c r="BK20" s="55"/>
      <c r="BL20" s="35"/>
      <c r="BM20" s="55"/>
      <c r="BN20" s="55"/>
    </row>
    <row r="21" spans="5:66" x14ac:dyDescent="0.25">
      <c r="E21" s="31">
        <v>0.23094688221709006</v>
      </c>
      <c r="F21" s="77">
        <f t="shared" si="13"/>
        <v>389.22699999999998</v>
      </c>
      <c r="G21" s="47">
        <v>0.41666666666666702</v>
      </c>
      <c r="H21" s="31">
        <v>6</v>
      </c>
      <c r="I21" s="43">
        <v>0.625</v>
      </c>
      <c r="J21" s="43">
        <v>0.83</v>
      </c>
      <c r="K21" s="43">
        <v>96.8</v>
      </c>
      <c r="L21" s="34">
        <v>80</v>
      </c>
      <c r="M21" s="43">
        <f t="shared" si="0"/>
        <v>12.289999999999997</v>
      </c>
      <c r="N21" s="43">
        <f t="shared" si="1"/>
        <v>1104.7574665127017</v>
      </c>
      <c r="O21" s="45">
        <v>-0.375</v>
      </c>
      <c r="P21" s="45">
        <v>0.83</v>
      </c>
      <c r="Q21" s="45">
        <v>98.6</v>
      </c>
      <c r="R21" s="44">
        <v>80</v>
      </c>
      <c r="S21" s="45">
        <f t="shared" si="2"/>
        <v>17.306249999999995</v>
      </c>
      <c r="T21" s="45">
        <f t="shared" si="3"/>
        <v>1555.6720020207845</v>
      </c>
      <c r="U21" s="43">
        <v>-0.75</v>
      </c>
      <c r="V21" s="43">
        <v>0.83</v>
      </c>
      <c r="W21" s="43">
        <v>95</v>
      </c>
      <c r="X21" s="34">
        <v>80</v>
      </c>
      <c r="Y21" s="43">
        <f t="shared" si="4"/>
        <v>9.6562499999999964</v>
      </c>
      <c r="Z21" s="43">
        <f t="shared" si="5"/>
        <v>868.00767176674321</v>
      </c>
      <c r="AA21" s="45">
        <v>-5.125</v>
      </c>
      <c r="AB21" s="45">
        <v>0.83</v>
      </c>
      <c r="AC21" s="45">
        <v>96.8</v>
      </c>
      <c r="AD21" s="44">
        <v>80</v>
      </c>
      <c r="AE21" s="45">
        <f t="shared" si="6"/>
        <v>22.976249999999997</v>
      </c>
      <c r="AF21" s="45">
        <f t="shared" si="7"/>
        <v>2065.3526232678978</v>
      </c>
      <c r="AG21" s="43">
        <v>-0.75</v>
      </c>
      <c r="AH21" s="43">
        <v>0.83</v>
      </c>
      <c r="AI21" s="43">
        <v>96.8</v>
      </c>
      <c r="AJ21" s="34">
        <v>80</v>
      </c>
      <c r="AK21" s="43">
        <f t="shared" si="8"/>
        <v>19.656249999999996</v>
      </c>
      <c r="AL21" s="43">
        <f t="shared" si="9"/>
        <v>1766.9152930138562</v>
      </c>
      <c r="AN21" s="55"/>
      <c r="AO21" s="31">
        <v>0.23094688221709006</v>
      </c>
      <c r="AP21" s="77">
        <f t="shared" si="14"/>
        <v>389.22699999999998</v>
      </c>
      <c r="AQ21" s="47">
        <v>0.41666666666666702</v>
      </c>
      <c r="AR21" s="31">
        <v>6</v>
      </c>
      <c r="AS21" s="45">
        <v>-0.375</v>
      </c>
      <c r="AT21" s="45">
        <v>0.83</v>
      </c>
      <c r="AU21" s="44">
        <v>84.2</v>
      </c>
      <c r="AV21" s="45">
        <v>95</v>
      </c>
      <c r="AW21" s="45">
        <f t="shared" si="10"/>
        <v>-12.093749999999996</v>
      </c>
      <c r="AX21" s="45">
        <f t="shared" si="16"/>
        <v>-1087.1164044457271</v>
      </c>
      <c r="AZ21" s="55"/>
      <c r="BA21" s="31">
        <v>0.23094688221709006</v>
      </c>
      <c r="BB21" s="77">
        <f t="shared" si="15"/>
        <v>389.22699999999998</v>
      </c>
      <c r="BC21" s="47">
        <v>0.41666666666666702</v>
      </c>
      <c r="BD21" s="31">
        <v>6</v>
      </c>
      <c r="BE21" s="45">
        <v>-0.375</v>
      </c>
      <c r="BF21" s="45">
        <v>0.83</v>
      </c>
      <c r="BG21" s="44">
        <v>84.2</v>
      </c>
      <c r="BH21" s="45">
        <v>89.6</v>
      </c>
      <c r="BI21" s="45">
        <f t="shared" si="11"/>
        <v>-6.6937499999999917</v>
      </c>
      <c r="BJ21" s="45">
        <f t="shared" si="12"/>
        <v>-601.70628897228551</v>
      </c>
      <c r="BK21" s="55"/>
      <c r="BL21" s="35"/>
      <c r="BM21" s="55"/>
      <c r="BN21" s="55"/>
    </row>
    <row r="22" spans="5:66" x14ac:dyDescent="0.25">
      <c r="E22" s="31">
        <v>0.23094688221709006</v>
      </c>
      <c r="F22" s="77">
        <f t="shared" si="13"/>
        <v>389.22699999999998</v>
      </c>
      <c r="G22" s="47">
        <v>0.45833333333333398</v>
      </c>
      <c r="H22" s="31">
        <v>6</v>
      </c>
      <c r="I22" s="43">
        <v>0.625</v>
      </c>
      <c r="J22" s="43">
        <v>0.83</v>
      </c>
      <c r="K22" s="43">
        <v>96.8</v>
      </c>
      <c r="L22" s="34">
        <v>80</v>
      </c>
      <c r="M22" s="43">
        <f t="shared" si="0"/>
        <v>12.289999999999997</v>
      </c>
      <c r="N22" s="43">
        <f t="shared" si="1"/>
        <v>1104.7574665127017</v>
      </c>
      <c r="O22" s="45">
        <v>-0.375</v>
      </c>
      <c r="P22" s="45">
        <v>0.83</v>
      </c>
      <c r="Q22" s="45">
        <v>98.6</v>
      </c>
      <c r="R22" s="44">
        <v>80</v>
      </c>
      <c r="S22" s="45">
        <f t="shared" si="2"/>
        <v>17.306249999999995</v>
      </c>
      <c r="T22" s="45">
        <f t="shared" si="3"/>
        <v>1555.6720020207845</v>
      </c>
      <c r="U22" s="43">
        <v>-0.75</v>
      </c>
      <c r="V22" s="43">
        <v>0.83</v>
      </c>
      <c r="W22" s="43">
        <v>95</v>
      </c>
      <c r="X22" s="34">
        <v>80</v>
      </c>
      <c r="Y22" s="43">
        <f t="shared" si="4"/>
        <v>9.6562499999999964</v>
      </c>
      <c r="Z22" s="43">
        <f t="shared" si="5"/>
        <v>868.00767176674321</v>
      </c>
      <c r="AA22" s="45">
        <v>-5.125</v>
      </c>
      <c r="AB22" s="45">
        <v>0.83</v>
      </c>
      <c r="AC22" s="45">
        <v>96.8</v>
      </c>
      <c r="AD22" s="44">
        <v>80</v>
      </c>
      <c r="AE22" s="45">
        <f t="shared" si="6"/>
        <v>22.976249999999997</v>
      </c>
      <c r="AF22" s="45">
        <f t="shared" si="7"/>
        <v>2065.3526232678978</v>
      </c>
      <c r="AG22" s="43">
        <v>-0.75</v>
      </c>
      <c r="AH22" s="43">
        <v>0.83</v>
      </c>
      <c r="AI22" s="43">
        <v>96.8</v>
      </c>
      <c r="AJ22" s="34">
        <v>80</v>
      </c>
      <c r="AK22" s="43">
        <f t="shared" si="8"/>
        <v>19.656249999999996</v>
      </c>
      <c r="AL22" s="43">
        <f t="shared" si="9"/>
        <v>1766.9152930138562</v>
      </c>
      <c r="AN22" s="55"/>
      <c r="AO22" s="31">
        <v>0.23094688221709006</v>
      </c>
      <c r="AP22" s="77">
        <f t="shared" si="14"/>
        <v>389.22699999999998</v>
      </c>
      <c r="AQ22" s="47">
        <v>0.45833333333333398</v>
      </c>
      <c r="AR22" s="31">
        <v>6</v>
      </c>
      <c r="AS22" s="45">
        <v>-0.375</v>
      </c>
      <c r="AT22" s="45">
        <v>0.83</v>
      </c>
      <c r="AU22" s="44">
        <v>87.8</v>
      </c>
      <c r="AV22" s="45">
        <v>104</v>
      </c>
      <c r="AW22" s="45">
        <f t="shared" si="10"/>
        <v>-17.493750000000002</v>
      </c>
      <c r="AX22" s="45">
        <f t="shared" si="16"/>
        <v>-1572.5265199191685</v>
      </c>
      <c r="AZ22" s="55"/>
      <c r="BA22" s="31">
        <v>0.23094688221709006</v>
      </c>
      <c r="BB22" s="77">
        <f t="shared" si="15"/>
        <v>389.22699999999998</v>
      </c>
      <c r="BC22" s="47">
        <v>0.45833333333333398</v>
      </c>
      <c r="BD22" s="31">
        <v>6</v>
      </c>
      <c r="BE22" s="45">
        <v>-0.375</v>
      </c>
      <c r="BF22" s="45">
        <v>0.83</v>
      </c>
      <c r="BG22" s="44">
        <v>87.8</v>
      </c>
      <c r="BH22" s="45">
        <v>98.6</v>
      </c>
      <c r="BI22" s="45">
        <f t="shared" si="11"/>
        <v>-12.093749999999996</v>
      </c>
      <c r="BJ22" s="45">
        <f t="shared" si="12"/>
        <v>-1087.1164044457271</v>
      </c>
      <c r="BK22" s="55"/>
      <c r="BL22" s="35"/>
      <c r="BM22" s="55"/>
      <c r="BN22" s="55"/>
    </row>
    <row r="23" spans="5:66" x14ac:dyDescent="0.25">
      <c r="E23" s="31">
        <v>0.23094688221709006</v>
      </c>
      <c r="F23" s="77">
        <f t="shared" si="13"/>
        <v>389.22699999999998</v>
      </c>
      <c r="G23" s="47">
        <v>0.5</v>
      </c>
      <c r="H23" s="31">
        <v>7</v>
      </c>
      <c r="I23" s="43">
        <v>0.625</v>
      </c>
      <c r="J23" s="43">
        <v>0.83</v>
      </c>
      <c r="K23" s="43">
        <v>96.8</v>
      </c>
      <c r="L23" s="34">
        <v>80</v>
      </c>
      <c r="M23" s="43">
        <f t="shared" si="0"/>
        <v>13.119999999999997</v>
      </c>
      <c r="N23" s="43">
        <f t="shared" si="1"/>
        <v>1179.3667990762121</v>
      </c>
      <c r="O23" s="45">
        <v>-0.375</v>
      </c>
      <c r="P23" s="45">
        <v>0.83</v>
      </c>
      <c r="Q23" s="45">
        <v>98.6</v>
      </c>
      <c r="R23" s="44">
        <v>80</v>
      </c>
      <c r="S23" s="45">
        <f t="shared" si="2"/>
        <v>18.136249999999993</v>
      </c>
      <c r="T23" s="45">
        <f t="shared" si="3"/>
        <v>1630.2813345842947</v>
      </c>
      <c r="U23" s="43">
        <v>-0.75</v>
      </c>
      <c r="V23" s="43">
        <v>0.83</v>
      </c>
      <c r="W23" s="43">
        <v>95</v>
      </c>
      <c r="X23" s="34">
        <v>80</v>
      </c>
      <c r="Y23" s="43">
        <f t="shared" si="4"/>
        <v>10.486249999999997</v>
      </c>
      <c r="Z23" s="43">
        <f t="shared" si="5"/>
        <v>942.61700433025362</v>
      </c>
      <c r="AA23" s="45">
        <v>-5.125</v>
      </c>
      <c r="AB23" s="45">
        <v>0.83</v>
      </c>
      <c r="AC23" s="45">
        <v>96.8</v>
      </c>
      <c r="AD23" s="44">
        <v>80</v>
      </c>
      <c r="AE23" s="45">
        <f t="shared" si="6"/>
        <v>23.806249999999999</v>
      </c>
      <c r="AF23" s="45">
        <f t="shared" si="7"/>
        <v>2139.9619558314084</v>
      </c>
      <c r="AG23" s="43">
        <v>-0.75</v>
      </c>
      <c r="AH23" s="43">
        <v>0.83</v>
      </c>
      <c r="AI23" s="43">
        <v>96.8</v>
      </c>
      <c r="AJ23" s="34">
        <v>80</v>
      </c>
      <c r="AK23" s="43">
        <f t="shared" si="8"/>
        <v>20.486249999999998</v>
      </c>
      <c r="AL23" s="43">
        <f t="shared" si="9"/>
        <v>1841.5246255773668</v>
      </c>
      <c r="AN23" s="55"/>
      <c r="AO23" s="31">
        <v>0.23094688221709006</v>
      </c>
      <c r="AP23" s="77">
        <f t="shared" si="14"/>
        <v>389.22699999999998</v>
      </c>
      <c r="AQ23" s="47">
        <v>0.5</v>
      </c>
      <c r="AR23" s="31">
        <v>7</v>
      </c>
      <c r="AS23" s="45">
        <v>-0.375</v>
      </c>
      <c r="AT23" s="45">
        <v>0.83</v>
      </c>
      <c r="AU23" s="44">
        <v>91.4</v>
      </c>
      <c r="AV23" s="45">
        <v>111.2</v>
      </c>
      <c r="AW23" s="45">
        <f t="shared" si="10"/>
        <v>-20.263749999999998</v>
      </c>
      <c r="AX23" s="45">
        <f t="shared" si="16"/>
        <v>-1821.5239310046184</v>
      </c>
      <c r="AZ23" s="55"/>
      <c r="BA23" s="31">
        <v>0.23094688221709006</v>
      </c>
      <c r="BB23" s="77">
        <f t="shared" si="15"/>
        <v>389.22699999999998</v>
      </c>
      <c r="BC23" s="47">
        <v>0.5</v>
      </c>
      <c r="BD23" s="31">
        <v>7</v>
      </c>
      <c r="BE23" s="45">
        <v>-0.375</v>
      </c>
      <c r="BF23" s="45">
        <v>0.83</v>
      </c>
      <c r="BG23" s="44">
        <v>91.4</v>
      </c>
      <c r="BH23" s="45">
        <v>104</v>
      </c>
      <c r="BI23" s="45">
        <f t="shared" si="11"/>
        <v>-13.063749999999995</v>
      </c>
      <c r="BJ23" s="45">
        <f t="shared" si="12"/>
        <v>-1174.3104437066968</v>
      </c>
      <c r="BK23" s="55"/>
      <c r="BL23" s="35"/>
      <c r="BM23" s="55"/>
      <c r="BN23" s="55"/>
    </row>
    <row r="24" spans="5:66" x14ac:dyDescent="0.25">
      <c r="E24" s="31">
        <v>0.23094688221709006</v>
      </c>
      <c r="F24" s="77">
        <f t="shared" si="13"/>
        <v>389.22699999999998</v>
      </c>
      <c r="G24" s="47">
        <v>0.54166666666666696</v>
      </c>
      <c r="H24" s="31">
        <v>8</v>
      </c>
      <c r="I24" s="43">
        <v>0.625</v>
      </c>
      <c r="J24" s="43">
        <v>0.83</v>
      </c>
      <c r="K24" s="43">
        <v>96.8</v>
      </c>
      <c r="L24" s="34">
        <v>80</v>
      </c>
      <c r="M24" s="43">
        <f t="shared" si="0"/>
        <v>13.949999999999996</v>
      </c>
      <c r="N24" s="43">
        <f t="shared" si="1"/>
        <v>1253.9761316397223</v>
      </c>
      <c r="O24" s="45">
        <v>-0.375</v>
      </c>
      <c r="P24" s="45">
        <v>0.83</v>
      </c>
      <c r="Q24" s="45">
        <v>98.6</v>
      </c>
      <c r="R24" s="44">
        <v>80</v>
      </c>
      <c r="S24" s="45">
        <f t="shared" si="2"/>
        <v>18.966249999999995</v>
      </c>
      <c r="T24" s="45">
        <f t="shared" si="3"/>
        <v>1704.8906671478053</v>
      </c>
      <c r="U24" s="43">
        <v>-0.75</v>
      </c>
      <c r="V24" s="43">
        <v>0.83</v>
      </c>
      <c r="W24" s="43">
        <v>95</v>
      </c>
      <c r="X24" s="34">
        <v>80</v>
      </c>
      <c r="Y24" s="43">
        <f t="shared" si="4"/>
        <v>11.316249999999997</v>
      </c>
      <c r="Z24" s="43">
        <f t="shared" si="5"/>
        <v>1017.2263368937639</v>
      </c>
      <c r="AA24" s="45">
        <v>-5.125</v>
      </c>
      <c r="AB24" s="45">
        <v>0.83</v>
      </c>
      <c r="AC24" s="45">
        <v>96.8</v>
      </c>
      <c r="AD24" s="44">
        <v>80</v>
      </c>
      <c r="AE24" s="45">
        <f t="shared" si="6"/>
        <v>24.636249999999997</v>
      </c>
      <c r="AF24" s="45">
        <f t="shared" si="7"/>
        <v>2214.5712883949186</v>
      </c>
      <c r="AG24" s="43">
        <v>-0.75</v>
      </c>
      <c r="AH24" s="43">
        <v>0.83</v>
      </c>
      <c r="AI24" s="43">
        <v>96.8</v>
      </c>
      <c r="AJ24" s="34">
        <v>80</v>
      </c>
      <c r="AK24" s="43">
        <f t="shared" si="8"/>
        <v>21.316249999999997</v>
      </c>
      <c r="AL24" s="43">
        <f t="shared" si="9"/>
        <v>1916.133958140877</v>
      </c>
      <c r="AN24" s="55"/>
      <c r="AO24" s="31">
        <v>0.23094688221709006</v>
      </c>
      <c r="AP24" s="77">
        <f t="shared" si="14"/>
        <v>389.22699999999998</v>
      </c>
      <c r="AQ24" s="47">
        <v>0.54166666666666696</v>
      </c>
      <c r="AR24" s="31">
        <v>8</v>
      </c>
      <c r="AS24" s="45">
        <v>-0.375</v>
      </c>
      <c r="AT24" s="45">
        <v>0.83</v>
      </c>
      <c r="AU24" s="44">
        <v>96</v>
      </c>
      <c r="AV24" s="45">
        <v>111.2</v>
      </c>
      <c r="AW24" s="45">
        <f t="shared" si="10"/>
        <v>-14.833750000000002</v>
      </c>
      <c r="AX24" s="45">
        <f t="shared" si="16"/>
        <v>-1333.4170926674365</v>
      </c>
      <c r="AZ24" s="55"/>
      <c r="BA24" s="31">
        <v>0.23094688221709006</v>
      </c>
      <c r="BB24" s="77">
        <f t="shared" si="15"/>
        <v>389.22699999999998</v>
      </c>
      <c r="BC24" s="47">
        <v>0.54166666666666696</v>
      </c>
      <c r="BD24" s="31">
        <v>8</v>
      </c>
      <c r="BE24" s="45">
        <v>-0.375</v>
      </c>
      <c r="BF24" s="45">
        <v>0.83</v>
      </c>
      <c r="BG24" s="44">
        <v>96</v>
      </c>
      <c r="BH24" s="45">
        <v>104</v>
      </c>
      <c r="BI24" s="45">
        <f t="shared" si="11"/>
        <v>-7.6337499999999991</v>
      </c>
      <c r="BJ24" s="45">
        <f t="shared" si="12"/>
        <v>-686.20360536951478</v>
      </c>
      <c r="BK24" s="55"/>
      <c r="BL24" s="35"/>
      <c r="BM24" s="55"/>
      <c r="BN24" s="55"/>
    </row>
    <row r="25" spans="5:66" x14ac:dyDescent="0.25">
      <c r="E25" s="31">
        <v>0.23094688221709006</v>
      </c>
      <c r="F25" s="77">
        <f t="shared" si="13"/>
        <v>389.22699999999998</v>
      </c>
      <c r="G25" s="47">
        <v>0.58333333333333404</v>
      </c>
      <c r="H25" s="31">
        <v>10</v>
      </c>
      <c r="I25" s="43">
        <v>0.625</v>
      </c>
      <c r="J25" s="43">
        <v>0.83</v>
      </c>
      <c r="K25" s="43">
        <v>96.8</v>
      </c>
      <c r="L25" s="34">
        <v>80</v>
      </c>
      <c r="M25" s="43">
        <f t="shared" si="0"/>
        <v>15.609999999999996</v>
      </c>
      <c r="N25" s="43">
        <f t="shared" si="1"/>
        <v>1403.1947967667431</v>
      </c>
      <c r="O25" s="45">
        <v>-0.375</v>
      </c>
      <c r="P25" s="45">
        <v>0.83</v>
      </c>
      <c r="Q25" s="45">
        <v>98.6</v>
      </c>
      <c r="R25" s="44">
        <v>80</v>
      </c>
      <c r="S25" s="45">
        <f t="shared" si="2"/>
        <v>20.626249999999992</v>
      </c>
      <c r="T25" s="45">
        <f t="shared" si="3"/>
        <v>1854.1093322748256</v>
      </c>
      <c r="U25" s="43">
        <v>-0.75</v>
      </c>
      <c r="V25" s="43">
        <v>0.83</v>
      </c>
      <c r="W25" s="43">
        <v>95</v>
      </c>
      <c r="X25" s="34">
        <v>80</v>
      </c>
      <c r="Y25" s="43">
        <f t="shared" si="4"/>
        <v>12.976249999999997</v>
      </c>
      <c r="Z25" s="43">
        <f t="shared" si="5"/>
        <v>1166.4450020207848</v>
      </c>
      <c r="AA25" s="45">
        <v>-5.125</v>
      </c>
      <c r="AB25" s="45">
        <v>0.83</v>
      </c>
      <c r="AC25" s="45">
        <v>96.8</v>
      </c>
      <c r="AD25" s="44">
        <v>80</v>
      </c>
      <c r="AE25" s="45">
        <f t="shared" si="6"/>
        <v>26.296249999999997</v>
      </c>
      <c r="AF25" s="45">
        <f t="shared" si="7"/>
        <v>2363.7899535219394</v>
      </c>
      <c r="AG25" s="43">
        <v>-0.75</v>
      </c>
      <c r="AH25" s="43">
        <v>0.83</v>
      </c>
      <c r="AI25" s="43">
        <v>96.8</v>
      </c>
      <c r="AJ25" s="34">
        <v>80</v>
      </c>
      <c r="AK25" s="43">
        <f t="shared" si="8"/>
        <v>22.976249999999997</v>
      </c>
      <c r="AL25" s="43">
        <f t="shared" si="9"/>
        <v>2065.3526232678978</v>
      </c>
      <c r="AN25" s="55"/>
      <c r="AO25" s="31">
        <v>0.23094688221709006</v>
      </c>
      <c r="AP25" s="77">
        <f t="shared" si="14"/>
        <v>389.22699999999998</v>
      </c>
      <c r="AQ25" s="47">
        <v>0.58333333333333404</v>
      </c>
      <c r="AR25" s="31">
        <v>10</v>
      </c>
      <c r="AS25" s="45">
        <v>-0.375</v>
      </c>
      <c r="AT25" s="45">
        <v>0.83</v>
      </c>
      <c r="AU25" s="44">
        <v>96.8</v>
      </c>
      <c r="AV25" s="45">
        <v>107.6</v>
      </c>
      <c r="AW25" s="45">
        <f t="shared" si="10"/>
        <v>-8.7737499999999997</v>
      </c>
      <c r="AX25" s="45">
        <f t="shared" si="16"/>
        <v>-788.6790741916858</v>
      </c>
      <c r="AZ25" s="55"/>
      <c r="BA25" s="31">
        <v>0.23094688221709006</v>
      </c>
      <c r="BB25" s="77">
        <f t="shared" si="15"/>
        <v>389.22699999999998</v>
      </c>
      <c r="BC25" s="47">
        <v>0.58333333333333404</v>
      </c>
      <c r="BD25" s="31">
        <v>10</v>
      </c>
      <c r="BE25" s="45">
        <v>-0.375</v>
      </c>
      <c r="BF25" s="45">
        <v>0.83</v>
      </c>
      <c r="BG25" s="44">
        <v>96.8</v>
      </c>
      <c r="BH25" s="45">
        <v>104</v>
      </c>
      <c r="BI25" s="45">
        <f t="shared" si="11"/>
        <v>-5.1737500000000054</v>
      </c>
      <c r="BJ25" s="45">
        <f t="shared" si="12"/>
        <v>-465.07233054272558</v>
      </c>
      <c r="BK25" s="55"/>
      <c r="BL25" s="35"/>
      <c r="BM25" s="55"/>
      <c r="BN25" s="55"/>
    </row>
    <row r="26" spans="5:66" x14ac:dyDescent="0.25">
      <c r="E26" s="31">
        <v>0.23094688221709006</v>
      </c>
      <c r="F26" s="77">
        <f t="shared" si="13"/>
        <v>389.22699999999998</v>
      </c>
      <c r="G26" s="47">
        <v>0.625</v>
      </c>
      <c r="H26" s="31">
        <v>12</v>
      </c>
      <c r="I26" s="43">
        <v>0.625</v>
      </c>
      <c r="J26" s="43">
        <v>0.83</v>
      </c>
      <c r="K26" s="43">
        <v>96.8</v>
      </c>
      <c r="L26" s="34">
        <v>80</v>
      </c>
      <c r="M26" s="43">
        <f t="shared" si="0"/>
        <v>17.269999999999996</v>
      </c>
      <c r="N26" s="43">
        <f t="shared" si="1"/>
        <v>1552.4134618937637</v>
      </c>
      <c r="O26" s="45">
        <v>-0.375</v>
      </c>
      <c r="P26" s="45">
        <v>0.83</v>
      </c>
      <c r="Q26" s="45">
        <v>98.6</v>
      </c>
      <c r="R26" s="44">
        <v>80</v>
      </c>
      <c r="S26" s="45">
        <f t="shared" si="2"/>
        <v>22.286249999999995</v>
      </c>
      <c r="T26" s="45">
        <f t="shared" si="3"/>
        <v>2003.3279974018469</v>
      </c>
      <c r="U26" s="43">
        <v>-0.75</v>
      </c>
      <c r="V26" s="43">
        <v>0.83</v>
      </c>
      <c r="W26" s="43">
        <v>95</v>
      </c>
      <c r="X26" s="34">
        <v>80</v>
      </c>
      <c r="Y26" s="43">
        <f t="shared" si="4"/>
        <v>14.636249999999997</v>
      </c>
      <c r="Z26" s="43">
        <f t="shared" si="5"/>
        <v>1315.6636671478054</v>
      </c>
      <c r="AA26" s="45">
        <v>-5.125</v>
      </c>
      <c r="AB26" s="45">
        <v>0.83</v>
      </c>
      <c r="AC26" s="45">
        <v>96.8</v>
      </c>
      <c r="AD26" s="44">
        <v>80</v>
      </c>
      <c r="AE26" s="45">
        <f t="shared" si="6"/>
        <v>27.956249999999997</v>
      </c>
      <c r="AF26" s="45">
        <f t="shared" si="7"/>
        <v>2513.0086186489602</v>
      </c>
      <c r="AG26" s="43">
        <v>-0.75</v>
      </c>
      <c r="AH26" s="43">
        <v>0.83</v>
      </c>
      <c r="AI26" s="43">
        <v>96.8</v>
      </c>
      <c r="AJ26" s="34">
        <v>80</v>
      </c>
      <c r="AK26" s="43">
        <f t="shared" si="8"/>
        <v>24.636249999999997</v>
      </c>
      <c r="AL26" s="43">
        <f t="shared" si="9"/>
        <v>2214.5712883949186</v>
      </c>
      <c r="AN26" s="55"/>
      <c r="AO26" s="31">
        <v>0.23094688221709006</v>
      </c>
      <c r="AP26" s="77">
        <f t="shared" si="14"/>
        <v>389.22699999999998</v>
      </c>
      <c r="AQ26" s="47">
        <v>0.625</v>
      </c>
      <c r="AR26" s="31">
        <v>12</v>
      </c>
      <c r="AS26" s="45">
        <v>-0.375</v>
      </c>
      <c r="AT26" s="45">
        <v>0.83</v>
      </c>
      <c r="AU26" s="44">
        <v>89.6</v>
      </c>
      <c r="AV26" s="45">
        <v>104</v>
      </c>
      <c r="AW26" s="45">
        <f t="shared" si="10"/>
        <v>-10.713750000000006</v>
      </c>
      <c r="AX26" s="45">
        <f t="shared" si="16"/>
        <v>-963.06715271362623</v>
      </c>
      <c r="AZ26" s="55"/>
      <c r="BA26" s="31">
        <v>0.23094688221709006</v>
      </c>
      <c r="BB26" s="77">
        <f t="shared" si="15"/>
        <v>389.22699999999998</v>
      </c>
      <c r="BC26" s="47">
        <v>0.625</v>
      </c>
      <c r="BD26" s="31">
        <v>12</v>
      </c>
      <c r="BE26" s="45">
        <v>-0.375</v>
      </c>
      <c r="BF26" s="45">
        <v>0.83</v>
      </c>
      <c r="BG26" s="44">
        <v>89.6</v>
      </c>
      <c r="BH26" s="45">
        <v>102.2</v>
      </c>
      <c r="BI26" s="45">
        <f t="shared" si="11"/>
        <v>-8.9137500000000092</v>
      </c>
      <c r="BJ26" s="45">
        <f t="shared" si="12"/>
        <v>-801.26378088914623</v>
      </c>
      <c r="BK26" s="55"/>
      <c r="BL26" s="35"/>
      <c r="BM26" s="55"/>
      <c r="BN26" s="55"/>
    </row>
    <row r="27" spans="5:66" x14ac:dyDescent="0.25">
      <c r="E27" s="31">
        <v>0.23094688221709006</v>
      </c>
      <c r="F27" s="77">
        <f t="shared" si="13"/>
        <v>389.22699999999998</v>
      </c>
      <c r="G27" s="47">
        <v>0.66666666666666696</v>
      </c>
      <c r="H27" s="31">
        <v>13</v>
      </c>
      <c r="I27" s="43">
        <v>0.625</v>
      </c>
      <c r="J27" s="43">
        <v>0.83</v>
      </c>
      <c r="K27" s="43">
        <v>96.8</v>
      </c>
      <c r="L27" s="34">
        <v>80</v>
      </c>
      <c r="M27" s="43">
        <f t="shared" si="0"/>
        <v>18.099999999999994</v>
      </c>
      <c r="N27" s="43">
        <f t="shared" si="1"/>
        <v>1627.0227944572741</v>
      </c>
      <c r="O27" s="45">
        <v>-0.375</v>
      </c>
      <c r="P27" s="45">
        <v>0.83</v>
      </c>
      <c r="Q27" s="45">
        <v>98.6</v>
      </c>
      <c r="R27" s="44">
        <v>80</v>
      </c>
      <c r="S27" s="45">
        <f t="shared" si="2"/>
        <v>23.116249999999994</v>
      </c>
      <c r="T27" s="45">
        <f t="shared" si="3"/>
        <v>2077.9373299653571</v>
      </c>
      <c r="U27" s="43">
        <v>-0.75</v>
      </c>
      <c r="V27" s="43">
        <v>0.83</v>
      </c>
      <c r="W27" s="43">
        <v>95</v>
      </c>
      <c r="X27" s="34">
        <v>80</v>
      </c>
      <c r="Y27" s="43">
        <f t="shared" si="4"/>
        <v>15.466249999999997</v>
      </c>
      <c r="Z27" s="43">
        <f t="shared" si="5"/>
        <v>1390.2729997113158</v>
      </c>
      <c r="AA27" s="45">
        <v>-5.125</v>
      </c>
      <c r="AB27" s="45">
        <v>0.83</v>
      </c>
      <c r="AC27" s="45">
        <v>96.8</v>
      </c>
      <c r="AD27" s="44">
        <v>80</v>
      </c>
      <c r="AE27" s="45">
        <f t="shared" si="6"/>
        <v>28.786249999999995</v>
      </c>
      <c r="AF27" s="45">
        <f t="shared" si="7"/>
        <v>2587.6179512124704</v>
      </c>
      <c r="AG27" s="43">
        <v>-0.75</v>
      </c>
      <c r="AH27" s="43">
        <v>0.83</v>
      </c>
      <c r="AI27" s="43">
        <v>96.8</v>
      </c>
      <c r="AJ27" s="34">
        <v>80</v>
      </c>
      <c r="AK27" s="43">
        <f t="shared" si="8"/>
        <v>25.466249999999995</v>
      </c>
      <c r="AL27" s="43">
        <f t="shared" si="9"/>
        <v>2289.1806209584288</v>
      </c>
      <c r="AN27" s="55"/>
      <c r="AO27" s="31">
        <v>0.23094688221709006</v>
      </c>
      <c r="AP27" s="77">
        <f t="shared" si="14"/>
        <v>389.22699999999998</v>
      </c>
      <c r="AQ27" s="47">
        <v>0.66666666666666696</v>
      </c>
      <c r="AR27" s="31">
        <v>13</v>
      </c>
      <c r="AS27" s="45">
        <v>-0.375</v>
      </c>
      <c r="AT27" s="45">
        <v>0.83</v>
      </c>
      <c r="AU27" s="44">
        <v>87</v>
      </c>
      <c r="AV27" s="45">
        <v>100.4</v>
      </c>
      <c r="AW27" s="45">
        <f t="shared" si="10"/>
        <v>-8.8837500000000063</v>
      </c>
      <c r="AX27" s="45">
        <f t="shared" si="16"/>
        <v>-798.56705802540455</v>
      </c>
      <c r="AZ27" s="55"/>
      <c r="BA27" s="31">
        <v>0.23094688221709006</v>
      </c>
      <c r="BB27" s="77">
        <f t="shared" si="15"/>
        <v>389.22699999999998</v>
      </c>
      <c r="BC27" s="47">
        <v>0.66666666666666696</v>
      </c>
      <c r="BD27" s="31">
        <v>13</v>
      </c>
      <c r="BE27" s="45">
        <v>-0.375</v>
      </c>
      <c r="BF27" s="45">
        <v>0.83</v>
      </c>
      <c r="BG27" s="44">
        <v>87</v>
      </c>
      <c r="BH27" s="45">
        <v>100.4</v>
      </c>
      <c r="BI27" s="45">
        <f t="shared" si="11"/>
        <v>-8.8837500000000063</v>
      </c>
      <c r="BJ27" s="45">
        <f t="shared" si="12"/>
        <v>-798.56705802540455</v>
      </c>
      <c r="BK27" s="55"/>
      <c r="BL27" s="35"/>
      <c r="BM27" s="55"/>
      <c r="BN27" s="55"/>
    </row>
    <row r="28" spans="5:66" x14ac:dyDescent="0.25">
      <c r="E28" s="31">
        <v>0.23094688221709006</v>
      </c>
      <c r="F28" s="77">
        <f t="shared" si="13"/>
        <v>389.22699999999998</v>
      </c>
      <c r="G28" s="47">
        <v>0.70833333333333404</v>
      </c>
      <c r="H28" s="31">
        <v>15</v>
      </c>
      <c r="I28" s="43">
        <v>0.625</v>
      </c>
      <c r="J28" s="43">
        <v>0.83</v>
      </c>
      <c r="K28" s="43">
        <v>96.8</v>
      </c>
      <c r="L28" s="34">
        <v>80</v>
      </c>
      <c r="M28" s="43">
        <f t="shared" si="0"/>
        <v>19.759999999999998</v>
      </c>
      <c r="N28" s="43">
        <f t="shared" si="1"/>
        <v>1776.2414595842952</v>
      </c>
      <c r="O28" s="45">
        <v>-0.375</v>
      </c>
      <c r="P28" s="45">
        <v>0.83</v>
      </c>
      <c r="Q28" s="45">
        <v>98.6</v>
      </c>
      <c r="R28" s="44">
        <v>80</v>
      </c>
      <c r="S28" s="45">
        <f t="shared" si="2"/>
        <v>24.776249999999994</v>
      </c>
      <c r="T28" s="45">
        <f t="shared" si="3"/>
        <v>2227.1559950923779</v>
      </c>
      <c r="U28" s="43">
        <v>-0.75</v>
      </c>
      <c r="V28" s="43">
        <v>0.83</v>
      </c>
      <c r="W28" s="43">
        <v>95</v>
      </c>
      <c r="X28" s="34">
        <v>80</v>
      </c>
      <c r="Y28" s="43">
        <f t="shared" si="4"/>
        <v>17.126249999999995</v>
      </c>
      <c r="Z28" s="43">
        <f t="shared" si="5"/>
        <v>1539.4916648383364</v>
      </c>
      <c r="AA28" s="45">
        <v>-5.125</v>
      </c>
      <c r="AB28" s="45">
        <v>0.83</v>
      </c>
      <c r="AC28" s="45">
        <v>96.8</v>
      </c>
      <c r="AD28" s="44">
        <v>80</v>
      </c>
      <c r="AE28" s="45">
        <f t="shared" si="6"/>
        <v>30.446249999999996</v>
      </c>
      <c r="AF28" s="45">
        <f t="shared" si="7"/>
        <v>2736.8366163394912</v>
      </c>
      <c r="AG28" s="43">
        <v>-0.75</v>
      </c>
      <c r="AH28" s="43">
        <v>0.83</v>
      </c>
      <c r="AI28" s="43">
        <v>96.8</v>
      </c>
      <c r="AJ28" s="34">
        <v>80</v>
      </c>
      <c r="AK28" s="43">
        <f t="shared" si="8"/>
        <v>27.126249999999995</v>
      </c>
      <c r="AL28" s="43">
        <f t="shared" si="9"/>
        <v>2438.3992860854496</v>
      </c>
      <c r="AN28" s="55"/>
      <c r="AO28" s="31">
        <v>0.23094688221709006</v>
      </c>
      <c r="AP28" s="77">
        <f t="shared" si="14"/>
        <v>389.22699999999998</v>
      </c>
      <c r="AQ28" s="47">
        <v>0.70833333333333404</v>
      </c>
      <c r="AR28" s="31">
        <v>15</v>
      </c>
      <c r="AS28" s="45">
        <v>-0.375</v>
      </c>
      <c r="AT28" s="45">
        <v>0.83</v>
      </c>
      <c r="AU28" s="44">
        <v>84.2</v>
      </c>
      <c r="AV28" s="45">
        <v>95</v>
      </c>
      <c r="AW28" s="45">
        <f t="shared" si="10"/>
        <v>-4.6237499999999976</v>
      </c>
      <c r="AX28" s="45">
        <f t="shared" si="16"/>
        <v>-415.63241137413365</v>
      </c>
      <c r="AZ28" s="55"/>
      <c r="BA28" s="31">
        <v>0.23094688221709006</v>
      </c>
      <c r="BB28" s="77">
        <f t="shared" si="15"/>
        <v>389.22699999999998</v>
      </c>
      <c r="BC28" s="47">
        <v>0.70833333333333404</v>
      </c>
      <c r="BD28" s="31">
        <v>15</v>
      </c>
      <c r="BE28" s="45">
        <v>-0.375</v>
      </c>
      <c r="BF28" s="45">
        <v>0.83</v>
      </c>
      <c r="BG28" s="44">
        <v>84.2</v>
      </c>
      <c r="BH28" s="45">
        <v>93.2</v>
      </c>
      <c r="BI28" s="45">
        <f t="shared" si="11"/>
        <v>-2.8237500000000004</v>
      </c>
      <c r="BJ28" s="45">
        <f t="shared" si="12"/>
        <v>-253.82903954965357</v>
      </c>
      <c r="BK28" s="55"/>
      <c r="BL28" s="35"/>
      <c r="BM28" s="55"/>
      <c r="BN28" s="55"/>
    </row>
    <row r="29" spans="5:66" x14ac:dyDescent="0.25">
      <c r="E29" s="31">
        <v>0.23094688221709006</v>
      </c>
      <c r="F29" s="77">
        <f t="shared" si="13"/>
        <v>389.22699999999998</v>
      </c>
      <c r="G29" s="47">
        <v>0.75</v>
      </c>
      <c r="H29" s="31">
        <v>17</v>
      </c>
      <c r="I29" s="43">
        <v>0.625</v>
      </c>
      <c r="J29" s="43">
        <v>0.83</v>
      </c>
      <c r="K29" s="43">
        <v>96.8</v>
      </c>
      <c r="L29" s="34">
        <v>80</v>
      </c>
      <c r="M29" s="43">
        <f t="shared" si="0"/>
        <v>21.419999999999995</v>
      </c>
      <c r="N29" s="43">
        <f t="shared" si="1"/>
        <v>1925.4601247113155</v>
      </c>
      <c r="O29" s="45">
        <v>-0.375</v>
      </c>
      <c r="P29" s="45">
        <v>0.83</v>
      </c>
      <c r="Q29" s="45">
        <v>98.6</v>
      </c>
      <c r="R29" s="44">
        <v>80</v>
      </c>
      <c r="S29" s="45">
        <f t="shared" si="2"/>
        <v>26.436249999999994</v>
      </c>
      <c r="T29" s="45">
        <f t="shared" si="3"/>
        <v>2376.3746602193987</v>
      </c>
      <c r="U29" s="43">
        <v>-0.75</v>
      </c>
      <c r="V29" s="43">
        <v>0.83</v>
      </c>
      <c r="W29" s="43">
        <v>95</v>
      </c>
      <c r="X29" s="34">
        <v>80</v>
      </c>
      <c r="Y29" s="43">
        <f t="shared" si="4"/>
        <v>18.786249999999995</v>
      </c>
      <c r="Z29" s="43">
        <f t="shared" si="5"/>
        <v>1688.7103299653572</v>
      </c>
      <c r="AA29" s="45">
        <v>-5.125</v>
      </c>
      <c r="AB29" s="45">
        <v>0.83</v>
      </c>
      <c r="AC29" s="45">
        <v>96.8</v>
      </c>
      <c r="AD29" s="44">
        <v>80</v>
      </c>
      <c r="AE29" s="45">
        <f t="shared" si="6"/>
        <v>32.106249999999996</v>
      </c>
      <c r="AF29" s="45">
        <f t="shared" si="7"/>
        <v>2886.055281466512</v>
      </c>
      <c r="AG29" s="43">
        <v>-0.75</v>
      </c>
      <c r="AH29" s="43">
        <v>0.83</v>
      </c>
      <c r="AI29" s="43">
        <v>96.8</v>
      </c>
      <c r="AJ29" s="34">
        <v>80</v>
      </c>
      <c r="AK29" s="43">
        <f t="shared" si="8"/>
        <v>28.786249999999995</v>
      </c>
      <c r="AL29" s="43">
        <f t="shared" si="9"/>
        <v>2587.6179512124704</v>
      </c>
      <c r="AN29" s="55"/>
      <c r="AO29" s="31">
        <v>0.23094688221709006</v>
      </c>
      <c r="AP29" s="77">
        <f t="shared" si="14"/>
        <v>389.22699999999998</v>
      </c>
      <c r="AQ29" s="47">
        <v>0.75</v>
      </c>
      <c r="AR29" s="31">
        <v>17</v>
      </c>
      <c r="AS29" s="45">
        <v>-0.375</v>
      </c>
      <c r="AT29" s="45">
        <v>0.83</v>
      </c>
      <c r="AU29" s="44">
        <v>82.4</v>
      </c>
      <c r="AV29" s="45">
        <v>86</v>
      </c>
      <c r="AW29" s="45">
        <f t="shared" si="10"/>
        <v>4.2362500000000054</v>
      </c>
      <c r="AX29" s="45">
        <f t="shared" si="16"/>
        <v>380.79974105080873</v>
      </c>
      <c r="AZ29" s="55"/>
      <c r="BA29" s="31">
        <v>0.23094688221709006</v>
      </c>
      <c r="BB29" s="77">
        <f t="shared" si="15"/>
        <v>389.22699999999998</v>
      </c>
      <c r="BC29" s="47">
        <v>0.75</v>
      </c>
      <c r="BD29" s="31">
        <v>17</v>
      </c>
      <c r="BE29" s="45">
        <v>-0.375</v>
      </c>
      <c r="BF29" s="45">
        <v>0.83</v>
      </c>
      <c r="BG29" s="44">
        <v>82.4</v>
      </c>
      <c r="BH29" s="45">
        <v>86</v>
      </c>
      <c r="BI29" s="45">
        <f t="shared" si="11"/>
        <v>4.2362500000000054</v>
      </c>
      <c r="BJ29" s="45">
        <f t="shared" si="12"/>
        <v>380.79974105080873</v>
      </c>
      <c r="BK29" s="55"/>
      <c r="BL29" s="35"/>
      <c r="BM29" s="55"/>
      <c r="BN29" s="55"/>
    </row>
    <row r="30" spans="5:66" x14ac:dyDescent="0.25">
      <c r="E30" s="31">
        <v>0.23094688221709006</v>
      </c>
      <c r="F30" s="77">
        <f t="shared" si="13"/>
        <v>389.22699999999998</v>
      </c>
      <c r="G30" s="47">
        <v>0.79166666666666696</v>
      </c>
      <c r="H30" s="31">
        <v>18</v>
      </c>
      <c r="I30" s="43">
        <v>0.625</v>
      </c>
      <c r="J30" s="43">
        <v>0.83</v>
      </c>
      <c r="K30" s="43">
        <v>96.8</v>
      </c>
      <c r="L30" s="34">
        <v>80</v>
      </c>
      <c r="M30" s="43">
        <f t="shared" si="0"/>
        <v>22.249999999999996</v>
      </c>
      <c r="N30" s="43">
        <f t="shared" si="1"/>
        <v>2000.0694572748262</v>
      </c>
      <c r="O30" s="45">
        <v>-0.375</v>
      </c>
      <c r="P30" s="45">
        <v>0.83</v>
      </c>
      <c r="Q30" s="45">
        <v>98.6</v>
      </c>
      <c r="R30" s="44">
        <v>80</v>
      </c>
      <c r="S30" s="45">
        <f t="shared" si="2"/>
        <v>27.266249999999992</v>
      </c>
      <c r="T30" s="45">
        <f t="shared" si="3"/>
        <v>2450.9839927829089</v>
      </c>
      <c r="U30" s="43">
        <v>-0.75</v>
      </c>
      <c r="V30" s="43">
        <v>0.83</v>
      </c>
      <c r="W30" s="43">
        <v>95</v>
      </c>
      <c r="X30" s="34">
        <v>80</v>
      </c>
      <c r="Y30" s="43">
        <f t="shared" si="4"/>
        <v>19.616249999999997</v>
      </c>
      <c r="Z30" s="43">
        <f t="shared" si="5"/>
        <v>1763.3196625288679</v>
      </c>
      <c r="AA30" s="45">
        <v>-5.125</v>
      </c>
      <c r="AB30" s="45">
        <v>0.83</v>
      </c>
      <c r="AC30" s="45">
        <v>96.8</v>
      </c>
      <c r="AD30" s="44">
        <v>80</v>
      </c>
      <c r="AE30" s="45">
        <f t="shared" si="6"/>
        <v>32.936250000000001</v>
      </c>
      <c r="AF30" s="45">
        <f t="shared" si="7"/>
        <v>2960.6646140300227</v>
      </c>
      <c r="AG30" s="43">
        <v>-0.75</v>
      </c>
      <c r="AH30" s="43">
        <v>0.83</v>
      </c>
      <c r="AI30" s="43">
        <v>96.8</v>
      </c>
      <c r="AJ30" s="34">
        <v>80</v>
      </c>
      <c r="AK30" s="43">
        <f t="shared" si="8"/>
        <v>29.616249999999997</v>
      </c>
      <c r="AL30" s="43">
        <f t="shared" si="9"/>
        <v>2662.227283775981</v>
      </c>
      <c r="AN30" s="55"/>
      <c r="AO30" s="31">
        <v>0.23094688221709006</v>
      </c>
      <c r="AP30" s="77">
        <f t="shared" si="14"/>
        <v>389.22699999999998</v>
      </c>
      <c r="AQ30" s="47">
        <v>0.79166666666666696</v>
      </c>
      <c r="AR30" s="31">
        <v>18</v>
      </c>
      <c r="AS30" s="45">
        <v>-0.375</v>
      </c>
      <c r="AT30" s="45">
        <v>0.83</v>
      </c>
      <c r="AU30" s="44">
        <v>82.4</v>
      </c>
      <c r="AV30" s="45">
        <v>84.2</v>
      </c>
      <c r="AW30" s="45">
        <f t="shared" si="10"/>
        <v>6.8662500000000026</v>
      </c>
      <c r="AX30" s="45">
        <f t="shared" si="16"/>
        <v>617.21244543879925</v>
      </c>
      <c r="AZ30" s="55"/>
      <c r="BA30" s="31">
        <v>0.23094688221709006</v>
      </c>
      <c r="BB30" s="77">
        <f t="shared" si="15"/>
        <v>389.22699999999998</v>
      </c>
      <c r="BC30" s="47">
        <v>0.79166666666666696</v>
      </c>
      <c r="BD30" s="31">
        <v>18</v>
      </c>
      <c r="BE30" s="45">
        <v>-0.375</v>
      </c>
      <c r="BF30" s="45">
        <v>0.83</v>
      </c>
      <c r="BG30" s="44">
        <v>82.4</v>
      </c>
      <c r="BH30" s="45">
        <v>82.4</v>
      </c>
      <c r="BI30" s="45">
        <f t="shared" si="11"/>
        <v>8.6662499999999998</v>
      </c>
      <c r="BJ30" s="45">
        <f t="shared" si="12"/>
        <v>779.01581726327925</v>
      </c>
      <c r="BK30" s="55"/>
      <c r="BL30" s="35"/>
      <c r="BM30" s="55"/>
      <c r="BN30" s="55"/>
    </row>
    <row r="31" spans="5:66" x14ac:dyDescent="0.25">
      <c r="E31" s="31">
        <v>0.23094688221709006</v>
      </c>
      <c r="F31" s="77">
        <f t="shared" si="13"/>
        <v>389.22699999999998</v>
      </c>
      <c r="G31" s="47">
        <v>0.83333333333333404</v>
      </c>
      <c r="H31" s="31">
        <v>19</v>
      </c>
      <c r="I31" s="43">
        <v>0.625</v>
      </c>
      <c r="J31" s="43">
        <v>0.83</v>
      </c>
      <c r="K31" s="43">
        <v>96.8</v>
      </c>
      <c r="L31" s="34">
        <v>80</v>
      </c>
      <c r="M31" s="43">
        <f t="shared" si="0"/>
        <v>23.08</v>
      </c>
      <c r="N31" s="43">
        <f t="shared" si="1"/>
        <v>2074.6787898383368</v>
      </c>
      <c r="O31" s="45">
        <v>-0.375</v>
      </c>
      <c r="P31" s="45">
        <v>0.83</v>
      </c>
      <c r="Q31" s="45">
        <v>98.6</v>
      </c>
      <c r="R31" s="44">
        <v>80</v>
      </c>
      <c r="S31" s="45">
        <f t="shared" si="2"/>
        <v>28.096249999999994</v>
      </c>
      <c r="T31" s="45">
        <f t="shared" si="3"/>
        <v>2525.5933253464195</v>
      </c>
      <c r="U31" s="43">
        <v>-0.75</v>
      </c>
      <c r="V31" s="43">
        <v>0.83</v>
      </c>
      <c r="W31" s="43">
        <v>95</v>
      </c>
      <c r="X31" s="34">
        <v>80</v>
      </c>
      <c r="Y31" s="43">
        <f t="shared" si="4"/>
        <v>20.446249999999996</v>
      </c>
      <c r="Z31" s="43">
        <f t="shared" si="5"/>
        <v>1837.928995092378</v>
      </c>
      <c r="AA31" s="45">
        <v>-5.125</v>
      </c>
      <c r="AB31" s="45">
        <v>0.83</v>
      </c>
      <c r="AC31" s="45">
        <v>96.8</v>
      </c>
      <c r="AD31" s="44">
        <v>80</v>
      </c>
      <c r="AE31" s="45">
        <f t="shared" si="6"/>
        <v>33.766249999999999</v>
      </c>
      <c r="AF31" s="45">
        <f t="shared" si="7"/>
        <v>3035.2739465935329</v>
      </c>
      <c r="AG31" s="43">
        <v>-0.75</v>
      </c>
      <c r="AH31" s="43">
        <v>0.83</v>
      </c>
      <c r="AI31" s="43">
        <v>96.8</v>
      </c>
      <c r="AJ31" s="34">
        <v>80</v>
      </c>
      <c r="AK31" s="43">
        <f t="shared" si="8"/>
        <v>30.446249999999996</v>
      </c>
      <c r="AL31" s="43">
        <f t="shared" si="9"/>
        <v>2736.8366163394912</v>
      </c>
      <c r="AN31" s="55"/>
      <c r="AO31" s="31">
        <v>0.23094688221709006</v>
      </c>
      <c r="AP31" s="77">
        <f t="shared" si="14"/>
        <v>389.22699999999998</v>
      </c>
      <c r="AQ31" s="47">
        <v>0.83333333333333404</v>
      </c>
      <c r="AR31" s="31">
        <v>19</v>
      </c>
      <c r="AS31" s="45">
        <v>-0.375</v>
      </c>
      <c r="AT31" s="45">
        <v>0.83</v>
      </c>
      <c r="AU31" s="44">
        <v>80.599999999999994</v>
      </c>
      <c r="AV31" s="45">
        <v>82.4</v>
      </c>
      <c r="AW31" s="45">
        <f t="shared" si="10"/>
        <v>7.6962499999999885</v>
      </c>
      <c r="AX31" s="45">
        <f t="shared" si="16"/>
        <v>691.82177800230829</v>
      </c>
      <c r="AZ31" s="55"/>
      <c r="BA31" s="31">
        <v>0.23094688221709006</v>
      </c>
      <c r="BB31" s="77">
        <f t="shared" si="15"/>
        <v>389.22699999999998</v>
      </c>
      <c r="BC31" s="47">
        <v>0.83333333333333404</v>
      </c>
      <c r="BD31" s="31">
        <v>19</v>
      </c>
      <c r="BE31" s="45">
        <v>-0.375</v>
      </c>
      <c r="BF31" s="45">
        <v>0.83</v>
      </c>
      <c r="BG31" s="44">
        <v>80.599999999999994</v>
      </c>
      <c r="BH31" s="45">
        <v>80.599999999999994</v>
      </c>
      <c r="BI31" s="45">
        <f t="shared" si="11"/>
        <v>9.4962499999999999</v>
      </c>
      <c r="BJ31" s="45">
        <f t="shared" si="12"/>
        <v>853.62514982678965</v>
      </c>
      <c r="BK31" s="55"/>
      <c r="BL31" s="35"/>
      <c r="BM31" s="55"/>
      <c r="BN31" s="55"/>
    </row>
    <row r="32" spans="5:66" x14ac:dyDescent="0.25">
      <c r="E32" s="31">
        <v>0.23094688221709006</v>
      </c>
      <c r="F32" s="77">
        <f t="shared" si="13"/>
        <v>389.22699999999998</v>
      </c>
      <c r="G32" s="47">
        <v>0.875</v>
      </c>
      <c r="H32" s="31">
        <v>19</v>
      </c>
      <c r="I32" s="43">
        <v>0.625</v>
      </c>
      <c r="J32" s="43">
        <v>0.83</v>
      </c>
      <c r="K32" s="43">
        <v>96.8</v>
      </c>
      <c r="L32" s="34">
        <v>80</v>
      </c>
      <c r="M32" s="43">
        <f t="shared" si="0"/>
        <v>23.08</v>
      </c>
      <c r="N32" s="43">
        <f t="shared" si="1"/>
        <v>2074.6787898383368</v>
      </c>
      <c r="O32" s="45">
        <v>-0.375</v>
      </c>
      <c r="P32" s="45">
        <v>0.83</v>
      </c>
      <c r="Q32" s="45">
        <v>98.6</v>
      </c>
      <c r="R32" s="44">
        <v>80</v>
      </c>
      <c r="S32" s="45">
        <f t="shared" si="2"/>
        <v>28.096249999999994</v>
      </c>
      <c r="T32" s="45">
        <f t="shared" si="3"/>
        <v>2525.5933253464195</v>
      </c>
      <c r="U32" s="43">
        <v>-0.75</v>
      </c>
      <c r="V32" s="43">
        <v>0.83</v>
      </c>
      <c r="W32" s="43">
        <v>95</v>
      </c>
      <c r="X32" s="34">
        <v>80</v>
      </c>
      <c r="Y32" s="43">
        <f t="shared" si="4"/>
        <v>20.446249999999996</v>
      </c>
      <c r="Z32" s="43">
        <f t="shared" si="5"/>
        <v>1837.928995092378</v>
      </c>
      <c r="AA32" s="45">
        <v>-5.125</v>
      </c>
      <c r="AB32" s="45">
        <v>0.83</v>
      </c>
      <c r="AC32" s="45">
        <v>96.8</v>
      </c>
      <c r="AD32" s="44">
        <v>80</v>
      </c>
      <c r="AE32" s="45">
        <f t="shared" si="6"/>
        <v>33.766249999999999</v>
      </c>
      <c r="AF32" s="45">
        <f t="shared" si="7"/>
        <v>3035.2739465935329</v>
      </c>
      <c r="AG32" s="43">
        <v>-0.75</v>
      </c>
      <c r="AH32" s="43">
        <v>0.83</v>
      </c>
      <c r="AI32" s="43">
        <v>96.8</v>
      </c>
      <c r="AJ32" s="34">
        <v>80</v>
      </c>
      <c r="AK32" s="43">
        <f t="shared" si="8"/>
        <v>30.446249999999996</v>
      </c>
      <c r="AL32" s="43">
        <f t="shared" si="9"/>
        <v>2736.8366163394912</v>
      </c>
      <c r="AN32" s="55"/>
      <c r="AO32" s="31">
        <v>0.23094688221709006</v>
      </c>
      <c r="AP32" s="77">
        <f t="shared" si="14"/>
        <v>389.22699999999998</v>
      </c>
      <c r="AQ32" s="47">
        <v>0.875</v>
      </c>
      <c r="AR32" s="31">
        <v>19</v>
      </c>
      <c r="AS32" s="45">
        <v>-0.375</v>
      </c>
      <c r="AT32" s="45">
        <v>0.83</v>
      </c>
      <c r="AU32" s="44">
        <v>80.599999999999994</v>
      </c>
      <c r="AV32" s="45">
        <v>80.599999999999994</v>
      </c>
      <c r="AW32" s="45">
        <f t="shared" si="10"/>
        <v>9.4962499999999999</v>
      </c>
      <c r="AX32" s="45">
        <f t="shared" si="16"/>
        <v>853.62514982678965</v>
      </c>
      <c r="AZ32" s="55"/>
      <c r="BA32" s="31">
        <v>0.23094688221709006</v>
      </c>
      <c r="BB32" s="77">
        <f t="shared" si="15"/>
        <v>389.22699999999998</v>
      </c>
      <c r="BC32" s="47">
        <v>0.875</v>
      </c>
      <c r="BD32" s="31">
        <v>19</v>
      </c>
      <c r="BE32" s="45">
        <v>-0.375</v>
      </c>
      <c r="BF32" s="45">
        <v>0.83</v>
      </c>
      <c r="BG32" s="44">
        <v>80.599999999999994</v>
      </c>
      <c r="BH32" s="45">
        <v>78.8</v>
      </c>
      <c r="BI32" s="45">
        <f t="shared" si="11"/>
        <v>11.296249999999997</v>
      </c>
      <c r="BJ32" s="45">
        <f t="shared" si="12"/>
        <v>1015.4285216512698</v>
      </c>
      <c r="BK32" s="55"/>
      <c r="BL32" s="35"/>
      <c r="BM32" s="55"/>
      <c r="BN32" s="55"/>
    </row>
    <row r="33" spans="5:66" x14ac:dyDescent="0.25">
      <c r="E33" s="31">
        <v>0.23094688221709006</v>
      </c>
      <c r="F33" s="77">
        <f t="shared" si="13"/>
        <v>389.22699999999998</v>
      </c>
      <c r="G33" s="47">
        <v>0.91666666666666696</v>
      </c>
      <c r="H33" s="31">
        <v>19</v>
      </c>
      <c r="I33" s="43">
        <v>0.625</v>
      </c>
      <c r="J33" s="43">
        <v>0.83</v>
      </c>
      <c r="K33" s="43">
        <v>96.8</v>
      </c>
      <c r="L33" s="34">
        <v>80</v>
      </c>
      <c r="M33" s="43">
        <f t="shared" si="0"/>
        <v>23.08</v>
      </c>
      <c r="N33" s="43">
        <f t="shared" si="1"/>
        <v>2074.6787898383368</v>
      </c>
      <c r="O33" s="45">
        <v>-0.375</v>
      </c>
      <c r="P33" s="45">
        <v>0.83</v>
      </c>
      <c r="Q33" s="45">
        <v>98.6</v>
      </c>
      <c r="R33" s="44">
        <v>80</v>
      </c>
      <c r="S33" s="45">
        <f t="shared" si="2"/>
        <v>28.096249999999994</v>
      </c>
      <c r="T33" s="45">
        <f t="shared" si="3"/>
        <v>2525.5933253464195</v>
      </c>
      <c r="U33" s="43">
        <v>-0.75</v>
      </c>
      <c r="V33" s="43">
        <v>0.83</v>
      </c>
      <c r="W33" s="43">
        <v>95</v>
      </c>
      <c r="X33" s="34">
        <v>80</v>
      </c>
      <c r="Y33" s="43">
        <f t="shared" si="4"/>
        <v>20.446249999999996</v>
      </c>
      <c r="Z33" s="43">
        <f t="shared" si="5"/>
        <v>1837.928995092378</v>
      </c>
      <c r="AA33" s="45">
        <v>-5.125</v>
      </c>
      <c r="AB33" s="45">
        <v>0.83</v>
      </c>
      <c r="AC33" s="45">
        <v>96.8</v>
      </c>
      <c r="AD33" s="44">
        <v>80</v>
      </c>
      <c r="AE33" s="45">
        <f t="shared" si="6"/>
        <v>33.766249999999999</v>
      </c>
      <c r="AF33" s="45">
        <f t="shared" si="7"/>
        <v>3035.2739465935329</v>
      </c>
      <c r="AG33" s="43">
        <v>-0.75</v>
      </c>
      <c r="AH33" s="43">
        <v>0.83</v>
      </c>
      <c r="AI33" s="43">
        <v>96.8</v>
      </c>
      <c r="AJ33" s="34">
        <v>80</v>
      </c>
      <c r="AK33" s="43">
        <f t="shared" si="8"/>
        <v>30.446249999999996</v>
      </c>
      <c r="AL33" s="43">
        <f t="shared" si="9"/>
        <v>2736.8366163394912</v>
      </c>
      <c r="AN33" s="55"/>
      <c r="AO33" s="31">
        <v>0.23094688221709006</v>
      </c>
      <c r="AP33" s="77">
        <f t="shared" si="14"/>
        <v>389.22699999999998</v>
      </c>
      <c r="AQ33" s="47">
        <v>0.91666666666666696</v>
      </c>
      <c r="AR33" s="31">
        <v>19</v>
      </c>
      <c r="AS33" s="45">
        <v>-0.375</v>
      </c>
      <c r="AT33" s="45">
        <v>0.83</v>
      </c>
      <c r="AU33" s="44">
        <v>81</v>
      </c>
      <c r="AV33" s="45">
        <v>78.8</v>
      </c>
      <c r="AW33" s="45">
        <f t="shared" si="10"/>
        <v>11.696250000000003</v>
      </c>
      <c r="AX33" s="45">
        <f t="shared" si="16"/>
        <v>1051.3848265011547</v>
      </c>
      <c r="AZ33" s="55"/>
      <c r="BA33" s="31">
        <v>0.23094688221709006</v>
      </c>
      <c r="BB33" s="77">
        <f t="shared" si="15"/>
        <v>389.22699999999998</v>
      </c>
      <c r="BC33" s="47">
        <v>0.91666666666666696</v>
      </c>
      <c r="BD33" s="31">
        <v>19</v>
      </c>
      <c r="BE33" s="45">
        <v>-0.375</v>
      </c>
      <c r="BF33" s="45">
        <v>0.83</v>
      </c>
      <c r="BG33" s="44">
        <v>81</v>
      </c>
      <c r="BH33" s="45">
        <v>78.8</v>
      </c>
      <c r="BI33" s="45">
        <f t="shared" si="11"/>
        <v>11.696250000000003</v>
      </c>
      <c r="BJ33" s="45">
        <f t="shared" si="12"/>
        <v>1051.3848265011547</v>
      </c>
      <c r="BK33" s="55"/>
      <c r="BL33" s="35"/>
      <c r="BM33" s="55"/>
      <c r="BN33" s="55"/>
    </row>
    <row r="34" spans="5:66" x14ac:dyDescent="0.25">
      <c r="E34" s="31">
        <v>0.23094688221709006</v>
      </c>
      <c r="F34" s="77">
        <f t="shared" si="13"/>
        <v>389.22699999999998</v>
      </c>
      <c r="G34" s="47">
        <v>0.95833333333333404</v>
      </c>
      <c r="H34" s="31">
        <v>18</v>
      </c>
      <c r="I34" s="43">
        <v>0.625</v>
      </c>
      <c r="J34" s="43">
        <v>0.83</v>
      </c>
      <c r="K34" s="43">
        <v>96.8</v>
      </c>
      <c r="L34" s="34">
        <v>80</v>
      </c>
      <c r="M34" s="43">
        <f t="shared" si="0"/>
        <v>22.249999999999996</v>
      </c>
      <c r="N34" s="43">
        <f t="shared" si="1"/>
        <v>2000.0694572748262</v>
      </c>
      <c r="O34" s="45">
        <v>-0.375</v>
      </c>
      <c r="P34" s="45">
        <v>0.83</v>
      </c>
      <c r="Q34" s="45">
        <v>98.6</v>
      </c>
      <c r="R34" s="44">
        <v>80</v>
      </c>
      <c r="S34" s="45">
        <f t="shared" si="2"/>
        <v>27.266249999999992</v>
      </c>
      <c r="T34" s="45">
        <f t="shared" si="3"/>
        <v>2450.9839927829089</v>
      </c>
      <c r="U34" s="43">
        <v>-0.75</v>
      </c>
      <c r="V34" s="43">
        <v>0.83</v>
      </c>
      <c r="W34" s="43">
        <v>95</v>
      </c>
      <c r="X34" s="34">
        <v>80</v>
      </c>
      <c r="Y34" s="43">
        <f t="shared" si="4"/>
        <v>19.616249999999997</v>
      </c>
      <c r="Z34" s="43">
        <f t="shared" si="5"/>
        <v>1763.3196625288679</v>
      </c>
      <c r="AA34" s="45">
        <v>-5.125</v>
      </c>
      <c r="AB34" s="45">
        <v>0.83</v>
      </c>
      <c r="AC34" s="45">
        <v>96.8</v>
      </c>
      <c r="AD34" s="44">
        <v>80</v>
      </c>
      <c r="AE34" s="45">
        <f t="shared" si="6"/>
        <v>32.936250000000001</v>
      </c>
      <c r="AF34" s="45">
        <f t="shared" si="7"/>
        <v>2960.6646140300227</v>
      </c>
      <c r="AG34" s="43">
        <v>-0.75</v>
      </c>
      <c r="AH34" s="43">
        <v>0.83</v>
      </c>
      <c r="AI34" s="43">
        <v>96.8</v>
      </c>
      <c r="AJ34" s="34">
        <v>80</v>
      </c>
      <c r="AK34" s="43">
        <f t="shared" si="8"/>
        <v>29.616249999999997</v>
      </c>
      <c r="AL34" s="43">
        <f t="shared" si="9"/>
        <v>2662.227283775981</v>
      </c>
      <c r="AN34" s="55"/>
      <c r="AO34" s="31">
        <v>0.23094688221709006</v>
      </c>
      <c r="AP34" s="77">
        <f t="shared" si="14"/>
        <v>389.22699999999998</v>
      </c>
      <c r="AQ34" s="47">
        <v>0.95833333333333404</v>
      </c>
      <c r="AR34" s="31">
        <v>18</v>
      </c>
      <c r="AS34" s="45">
        <v>-0.375</v>
      </c>
      <c r="AT34" s="45">
        <v>0.83</v>
      </c>
      <c r="AU34" s="44">
        <v>80.599999999999994</v>
      </c>
      <c r="AV34" s="45">
        <v>78.8</v>
      </c>
      <c r="AW34" s="45">
        <f t="shared" si="10"/>
        <v>10.466249999999997</v>
      </c>
      <c r="AX34" s="45">
        <f t="shared" si="16"/>
        <v>940.81918908775936</v>
      </c>
      <c r="AZ34" s="55"/>
      <c r="BA34" s="31">
        <v>0.23094688221709006</v>
      </c>
      <c r="BB34" s="77">
        <f t="shared" si="15"/>
        <v>389.22699999999998</v>
      </c>
      <c r="BC34" s="47">
        <v>0.95833333333333404</v>
      </c>
      <c r="BD34" s="31">
        <v>18</v>
      </c>
      <c r="BE34" s="45">
        <v>-0.375</v>
      </c>
      <c r="BF34" s="45">
        <v>0.83</v>
      </c>
      <c r="BG34" s="44">
        <v>80.599999999999994</v>
      </c>
      <c r="BH34" s="45">
        <v>78.8</v>
      </c>
      <c r="BI34" s="45">
        <f t="shared" si="11"/>
        <v>10.466249999999997</v>
      </c>
      <c r="BJ34" s="45">
        <f t="shared" si="12"/>
        <v>940.81918908775936</v>
      </c>
      <c r="BK34" s="55"/>
      <c r="BL34" s="35"/>
      <c r="BM34" s="55"/>
      <c r="BN34" s="55"/>
    </row>
    <row r="35" spans="5:66" x14ac:dyDescent="0.25">
      <c r="E35" s="31">
        <v>0.23094688221709006</v>
      </c>
      <c r="F35" s="77">
        <f t="shared" si="13"/>
        <v>389.22699999999998</v>
      </c>
      <c r="G35" s="47">
        <v>1</v>
      </c>
      <c r="H35" s="31">
        <v>16</v>
      </c>
      <c r="I35" s="43">
        <v>0.625</v>
      </c>
      <c r="J35" s="43">
        <v>0.83</v>
      </c>
      <c r="K35" s="43">
        <v>96.8</v>
      </c>
      <c r="L35" s="34">
        <v>80</v>
      </c>
      <c r="M35" s="43">
        <f t="shared" si="0"/>
        <v>20.589999999999996</v>
      </c>
      <c r="N35" s="43">
        <f t="shared" si="1"/>
        <v>1850.8507921478054</v>
      </c>
      <c r="O35" s="45">
        <v>-0.375</v>
      </c>
      <c r="P35" s="45">
        <v>0.83</v>
      </c>
      <c r="Q35" s="45">
        <v>98.6</v>
      </c>
      <c r="R35" s="44">
        <v>80</v>
      </c>
      <c r="S35" s="45">
        <f t="shared" si="2"/>
        <v>25.606249999999996</v>
      </c>
      <c r="T35" s="45">
        <f t="shared" si="3"/>
        <v>2301.7653276558885</v>
      </c>
      <c r="U35" s="43">
        <v>-0.75</v>
      </c>
      <c r="V35" s="43">
        <v>0.83</v>
      </c>
      <c r="W35" s="43">
        <v>95</v>
      </c>
      <c r="X35" s="34">
        <v>80</v>
      </c>
      <c r="Y35" s="43">
        <f t="shared" si="4"/>
        <v>17.956249999999997</v>
      </c>
      <c r="Z35" s="43">
        <f t="shared" si="5"/>
        <v>1614.1009974018471</v>
      </c>
      <c r="AA35" s="45">
        <v>-5.125</v>
      </c>
      <c r="AB35" s="45">
        <v>0.83</v>
      </c>
      <c r="AC35" s="45">
        <v>96.8</v>
      </c>
      <c r="AD35" s="44">
        <v>80</v>
      </c>
      <c r="AE35" s="45">
        <f t="shared" si="6"/>
        <v>31.276249999999997</v>
      </c>
      <c r="AF35" s="45">
        <f t="shared" si="7"/>
        <v>2811.4459489030014</v>
      </c>
      <c r="AG35" s="43">
        <v>-0.75</v>
      </c>
      <c r="AH35" s="43">
        <v>0.83</v>
      </c>
      <c r="AI35" s="43">
        <v>96.8</v>
      </c>
      <c r="AJ35" s="34">
        <v>80</v>
      </c>
      <c r="AK35" s="43">
        <f t="shared" si="8"/>
        <v>27.956249999999997</v>
      </c>
      <c r="AL35" s="43">
        <f t="shared" si="9"/>
        <v>2513.0086186489602</v>
      </c>
      <c r="AN35" s="55"/>
      <c r="AO35" s="31">
        <v>0.23094688221709006</v>
      </c>
      <c r="AP35" s="77">
        <f t="shared" si="14"/>
        <v>389.22699999999998</v>
      </c>
      <c r="AQ35" s="47">
        <v>1</v>
      </c>
      <c r="AR35" s="31">
        <v>16</v>
      </c>
      <c r="AS35" s="45">
        <v>-0.375</v>
      </c>
      <c r="AT35" s="45">
        <v>0.83</v>
      </c>
      <c r="AU35" s="44">
        <v>80.599999999999994</v>
      </c>
      <c r="AV35" s="45">
        <v>78.8</v>
      </c>
      <c r="AW35" s="45">
        <f t="shared" si="10"/>
        <v>8.8062499999999968</v>
      </c>
      <c r="AX35" s="45">
        <f t="shared" si="16"/>
        <v>791.60052396073866</v>
      </c>
      <c r="AZ35" s="55"/>
      <c r="BA35" s="31">
        <v>0.23094688221709006</v>
      </c>
      <c r="BB35" s="77">
        <f t="shared" si="15"/>
        <v>389.22699999999998</v>
      </c>
      <c r="BC35" s="47">
        <v>1</v>
      </c>
      <c r="BD35" s="31">
        <v>16</v>
      </c>
      <c r="BE35" s="45">
        <v>-0.375</v>
      </c>
      <c r="BF35" s="45">
        <v>0.83</v>
      </c>
      <c r="BG35" s="44">
        <v>80.599999999999994</v>
      </c>
      <c r="BH35" s="45">
        <v>77</v>
      </c>
      <c r="BI35" s="45">
        <f t="shared" si="11"/>
        <v>10.606249999999994</v>
      </c>
      <c r="BJ35" s="45">
        <f t="shared" si="12"/>
        <v>953.40389578521865</v>
      </c>
      <c r="BK35" s="55"/>
      <c r="BL35" s="35"/>
      <c r="BM35" s="55"/>
      <c r="BN35" s="55"/>
    </row>
    <row r="36" spans="5:66" x14ac:dyDescent="0.25">
      <c r="AH36" s="25"/>
      <c r="AO36" s="75"/>
      <c r="AP36" s="75"/>
      <c r="AQ36" s="35"/>
      <c r="AR36" s="35"/>
      <c r="AS36" s="35"/>
      <c r="AT36" s="35"/>
      <c r="AU36" s="35"/>
      <c r="AV36" s="35"/>
      <c r="AW36" s="35"/>
      <c r="AX36" s="35"/>
      <c r="AY36" s="49"/>
      <c r="AZ36" s="49"/>
      <c r="BA36" s="75"/>
      <c r="BB36" s="75"/>
      <c r="BC36" s="35"/>
      <c r="BD36" s="35"/>
      <c r="BE36" s="35"/>
      <c r="BF36" s="35"/>
      <c r="BG36" s="35"/>
      <c r="BH36" s="35"/>
      <c r="BI36" s="35"/>
      <c r="BJ36" s="35"/>
      <c r="BK36" s="49"/>
      <c r="BL36" s="49"/>
      <c r="BM36" s="49"/>
      <c r="BN36" s="49"/>
    </row>
    <row r="37" spans="5:66" x14ac:dyDescent="0.25">
      <c r="AO37" s="75"/>
      <c r="AP37" s="75"/>
      <c r="AQ37" s="35"/>
      <c r="AR37" s="35"/>
      <c r="AS37" s="35"/>
      <c r="AT37" s="35"/>
      <c r="AU37" s="35"/>
      <c r="AV37" s="35"/>
      <c r="AW37" s="35"/>
      <c r="AX37" s="35"/>
      <c r="AY37" s="49"/>
      <c r="AZ37" s="49"/>
      <c r="BA37" s="75"/>
      <c r="BB37" s="75"/>
      <c r="BC37" s="35"/>
      <c r="BD37" s="35"/>
      <c r="BE37" s="35"/>
      <c r="BF37" s="35"/>
      <c r="BG37" s="35"/>
      <c r="BH37" s="35"/>
      <c r="BI37" s="35"/>
      <c r="BJ37" s="35"/>
      <c r="BK37" s="49"/>
      <c r="BL37" s="49"/>
      <c r="BM37" s="49"/>
      <c r="BN37" s="49"/>
    </row>
    <row r="38" spans="5:66" x14ac:dyDescent="0.25">
      <c r="E38" s="99" t="s">
        <v>22</v>
      </c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100"/>
      <c r="AM38" s="35"/>
      <c r="AN38" s="35"/>
      <c r="AO38" s="75"/>
      <c r="AP38" s="75"/>
      <c r="AQ38" s="35"/>
      <c r="AR38" s="35"/>
      <c r="AS38" s="35"/>
      <c r="AT38" s="35"/>
      <c r="AU38" s="35"/>
      <c r="AV38" s="35"/>
      <c r="AW38" s="35"/>
      <c r="AX38" s="35"/>
      <c r="AY38" s="98"/>
      <c r="AZ38" s="98"/>
      <c r="BA38" s="75"/>
      <c r="BB38" s="75"/>
      <c r="BC38" s="35"/>
      <c r="BD38" s="35"/>
      <c r="BE38" s="35"/>
      <c r="BF38" s="35"/>
      <c r="BG38" s="35"/>
      <c r="BH38" s="35"/>
      <c r="BI38" s="35"/>
      <c r="BJ38" s="35"/>
      <c r="BK38" s="98"/>
      <c r="BL38" s="98"/>
      <c r="BM38" s="98"/>
      <c r="BN38" s="98"/>
    </row>
    <row r="39" spans="5:66" x14ac:dyDescent="0.25">
      <c r="E39" s="31"/>
      <c r="F39" s="31"/>
      <c r="G39" s="31"/>
      <c r="H39" s="31"/>
      <c r="I39" s="41" t="s">
        <v>0</v>
      </c>
      <c r="J39" s="41"/>
      <c r="K39" s="41"/>
      <c r="L39" s="41"/>
      <c r="M39" s="41"/>
      <c r="N39" s="41"/>
      <c r="O39" s="42" t="s">
        <v>1</v>
      </c>
      <c r="P39" s="42"/>
      <c r="Q39" s="42"/>
      <c r="R39" s="42"/>
      <c r="S39" s="42"/>
      <c r="T39" s="42"/>
      <c r="U39" s="41" t="s">
        <v>2</v>
      </c>
      <c r="V39" s="41"/>
      <c r="W39" s="41"/>
      <c r="X39" s="41"/>
      <c r="Y39" s="41"/>
      <c r="Z39" s="41"/>
      <c r="AA39" s="42" t="s">
        <v>3</v>
      </c>
      <c r="AB39" s="42"/>
      <c r="AC39" s="42"/>
      <c r="AD39" s="42"/>
      <c r="AE39" s="42"/>
      <c r="AF39" s="42"/>
      <c r="AG39" s="41" t="s">
        <v>4</v>
      </c>
      <c r="AH39" s="41"/>
      <c r="AI39" s="41"/>
      <c r="AJ39" s="41"/>
      <c r="AK39" s="41"/>
      <c r="AL39" s="41"/>
      <c r="AM39" s="55"/>
      <c r="AN39" s="55"/>
      <c r="AO39" s="75"/>
      <c r="AP39" s="75"/>
      <c r="AQ39" s="35"/>
      <c r="AR39" s="35"/>
      <c r="AS39" s="42" t="s">
        <v>83</v>
      </c>
      <c r="AT39" s="42"/>
      <c r="AU39" s="42"/>
      <c r="AV39" s="42"/>
      <c r="AW39" s="42"/>
      <c r="AX39" s="42"/>
      <c r="AY39" s="65"/>
      <c r="AZ39" s="65"/>
      <c r="BA39" s="75"/>
      <c r="BB39" s="75"/>
      <c r="BC39" s="35"/>
      <c r="BD39" s="35"/>
      <c r="BE39" s="42" t="s">
        <v>82</v>
      </c>
      <c r="BF39" s="42"/>
      <c r="BG39" s="42"/>
      <c r="BH39" s="42"/>
      <c r="BI39" s="42"/>
      <c r="BJ39" s="42"/>
      <c r="BK39" s="65"/>
      <c r="BL39" s="65"/>
      <c r="BM39" s="65"/>
      <c r="BN39" s="65"/>
    </row>
    <row r="40" spans="5:66" x14ac:dyDescent="0.25">
      <c r="E40" s="31" t="s">
        <v>27</v>
      </c>
      <c r="F40" s="31" t="s">
        <v>26</v>
      </c>
      <c r="G40" s="31" t="s">
        <v>14</v>
      </c>
      <c r="H40" s="31" t="s">
        <v>15</v>
      </c>
      <c r="I40" s="34" t="s">
        <v>16</v>
      </c>
      <c r="J40" s="34" t="s">
        <v>17</v>
      </c>
      <c r="K40" s="34" t="s">
        <v>18</v>
      </c>
      <c r="L40" s="43" t="s">
        <v>25</v>
      </c>
      <c r="M40" s="43" t="s">
        <v>19</v>
      </c>
      <c r="N40" s="43" t="s">
        <v>20</v>
      </c>
      <c r="O40" s="44" t="s">
        <v>16</v>
      </c>
      <c r="P40" s="44" t="s">
        <v>17</v>
      </c>
      <c r="Q40" s="44" t="s">
        <v>18</v>
      </c>
      <c r="R40" s="45" t="s">
        <v>25</v>
      </c>
      <c r="S40" s="45" t="s">
        <v>19</v>
      </c>
      <c r="T40" s="45" t="s">
        <v>20</v>
      </c>
      <c r="U40" s="34" t="s">
        <v>16</v>
      </c>
      <c r="V40" s="34" t="s">
        <v>17</v>
      </c>
      <c r="W40" s="34" t="s">
        <v>18</v>
      </c>
      <c r="X40" s="43" t="s">
        <v>25</v>
      </c>
      <c r="Y40" s="43" t="s">
        <v>19</v>
      </c>
      <c r="Z40" s="43" t="s">
        <v>20</v>
      </c>
      <c r="AA40" s="44" t="s">
        <v>16</v>
      </c>
      <c r="AB40" s="44" t="s">
        <v>17</v>
      </c>
      <c r="AC40" s="44" t="s">
        <v>18</v>
      </c>
      <c r="AD40" s="45" t="s">
        <v>25</v>
      </c>
      <c r="AE40" s="45" t="s">
        <v>19</v>
      </c>
      <c r="AF40" s="45" t="s">
        <v>20</v>
      </c>
      <c r="AG40" s="34" t="s">
        <v>16</v>
      </c>
      <c r="AH40" s="34" t="s">
        <v>17</v>
      </c>
      <c r="AI40" s="34" t="s">
        <v>18</v>
      </c>
      <c r="AJ40" s="43" t="s">
        <v>25</v>
      </c>
      <c r="AK40" s="43" t="s">
        <v>19</v>
      </c>
      <c r="AL40" s="43" t="s">
        <v>20</v>
      </c>
      <c r="AM40" s="55"/>
      <c r="AN40" s="55"/>
      <c r="AO40" s="31" t="s">
        <v>27</v>
      </c>
      <c r="AP40" s="31" t="s">
        <v>26</v>
      </c>
      <c r="AQ40" s="31" t="s">
        <v>14</v>
      </c>
      <c r="AR40" s="31" t="s">
        <v>15</v>
      </c>
      <c r="AS40" s="44" t="s">
        <v>16</v>
      </c>
      <c r="AT40" s="44" t="s">
        <v>17</v>
      </c>
      <c r="AU40" s="44" t="s">
        <v>18</v>
      </c>
      <c r="AV40" s="45" t="s">
        <v>25</v>
      </c>
      <c r="AW40" s="45" t="s">
        <v>19</v>
      </c>
      <c r="AX40" s="45" t="s">
        <v>20</v>
      </c>
      <c r="AY40" s="35"/>
      <c r="AZ40" s="35"/>
      <c r="BA40" s="31" t="s">
        <v>27</v>
      </c>
      <c r="BB40" s="31" t="s">
        <v>26</v>
      </c>
      <c r="BC40" s="31" t="s">
        <v>14</v>
      </c>
      <c r="BD40" s="31" t="s">
        <v>15</v>
      </c>
      <c r="BE40" s="44" t="s">
        <v>16</v>
      </c>
      <c r="BF40" s="44" t="s">
        <v>17</v>
      </c>
      <c r="BG40" s="44" t="s">
        <v>18</v>
      </c>
      <c r="BH40" s="45" t="s">
        <v>25</v>
      </c>
      <c r="BI40" s="45" t="s">
        <v>19</v>
      </c>
      <c r="BJ40" s="45" t="s">
        <v>20</v>
      </c>
      <c r="BK40" s="35"/>
      <c r="BL40" s="55"/>
      <c r="BM40" s="55"/>
      <c r="BN40" s="55"/>
    </row>
    <row r="41" spans="5:66" x14ac:dyDescent="0.25">
      <c r="E41" s="31">
        <v>0.23094688221709006</v>
      </c>
      <c r="F41" s="101">
        <v>103.49</v>
      </c>
      <c r="G41" s="47">
        <v>4.1666666666666664E-2</v>
      </c>
      <c r="H41" s="31">
        <v>19</v>
      </c>
      <c r="I41" s="43">
        <v>-1</v>
      </c>
      <c r="J41" s="43">
        <v>0.83</v>
      </c>
      <c r="K41" s="43">
        <v>96.8</v>
      </c>
      <c r="L41" s="34">
        <v>80</v>
      </c>
      <c r="M41" s="43">
        <f t="shared" ref="M41:M64" si="17">((H41+I41)*J41)+(78-L41)+(K41-85)</f>
        <v>24.739999999999995</v>
      </c>
      <c r="N41" s="43">
        <f t="shared" ref="N41:N64" si="18">E41*F41*M41</f>
        <v>591.30314087759791</v>
      </c>
      <c r="O41" s="45">
        <v>-0.125</v>
      </c>
      <c r="P41" s="45">
        <v>0.83</v>
      </c>
      <c r="Q41" s="45">
        <v>98.6</v>
      </c>
      <c r="R41" s="44">
        <v>80</v>
      </c>
      <c r="S41" s="45">
        <f t="shared" ref="S41:S64" si="19">((H41+O41)*P41)+(78-R41)+(Q41-85)</f>
        <v>27.266249999999992</v>
      </c>
      <c r="T41" s="45">
        <f t="shared" ref="T41:T64" si="20">E41*F41*S41</f>
        <v>651.68226616628147</v>
      </c>
      <c r="U41" s="43">
        <v>-0.125</v>
      </c>
      <c r="V41" s="43">
        <v>0.83</v>
      </c>
      <c r="W41" s="43">
        <v>95</v>
      </c>
      <c r="X41" s="34">
        <v>80</v>
      </c>
      <c r="Y41" s="43">
        <f t="shared" ref="Y41:Y64" si="21">((H41+U41)*V41)+(78-X41)+(W41-85)</f>
        <v>23.666249999999998</v>
      </c>
      <c r="Z41" s="43">
        <f t="shared" ref="Z41:Z64" si="22">E41*F41*Y41</f>
        <v>565.63977193995368</v>
      </c>
      <c r="AA41" s="45">
        <v>-0.125</v>
      </c>
      <c r="AB41" s="45">
        <v>0.83</v>
      </c>
      <c r="AC41" s="45">
        <v>96.8</v>
      </c>
      <c r="AD41" s="44">
        <v>80</v>
      </c>
      <c r="AE41" s="45">
        <f t="shared" ref="AE41:AE64" si="23">((H41+AA41)*AB41)+(78-AD41)+(AC41-85)</f>
        <v>25.466249999999995</v>
      </c>
      <c r="AF41" s="45">
        <f t="shared" ref="AF41:AF64" si="24">E41*F41*AE41</f>
        <v>608.66101905311757</v>
      </c>
      <c r="AG41" s="43">
        <v>-0.125</v>
      </c>
      <c r="AH41" s="43">
        <v>0.83</v>
      </c>
      <c r="AI41" s="43">
        <v>96.8</v>
      </c>
      <c r="AJ41" s="34">
        <v>80</v>
      </c>
      <c r="AK41" s="43">
        <f t="shared" ref="AK41:AK64" si="25">((H41+AG41)*AH41)+(78-AJ41)+(AI41-85)</f>
        <v>25.466249999999995</v>
      </c>
      <c r="AL41" s="43">
        <f t="shared" ref="AL41:AL64" si="26">E41*F41*AK41</f>
        <v>608.66101905311757</v>
      </c>
      <c r="AM41" s="55"/>
      <c r="AN41" s="55"/>
      <c r="AO41" s="31">
        <v>0.23094688221709006</v>
      </c>
      <c r="AP41" s="77">
        <v>103.49</v>
      </c>
      <c r="AQ41" s="47">
        <v>4.1666666666666664E-2</v>
      </c>
      <c r="AR41" s="31">
        <v>19</v>
      </c>
      <c r="AS41" s="45">
        <v>-0.125</v>
      </c>
      <c r="AT41" s="45">
        <v>0.83</v>
      </c>
      <c r="AU41" s="44">
        <v>80</v>
      </c>
      <c r="AV41" s="45">
        <v>78.709999999999994</v>
      </c>
      <c r="AW41" s="45">
        <f t="shared" ref="AW41:AW49" si="27">((AR41+AS41)*AT41)+(78-AV41)+(AU41-85)</f>
        <v>9.956250000000006</v>
      </c>
      <c r="AX41" s="45">
        <f t="shared" ref="AX41:AX64" si="28">AO41*AP41*AW41</f>
        <v>237.96127309468835</v>
      </c>
      <c r="AY41" s="55"/>
      <c r="AZ41" s="55"/>
      <c r="BA41" s="31">
        <v>0.23094688221709006</v>
      </c>
      <c r="BB41" s="77">
        <v>103.49</v>
      </c>
      <c r="BC41" s="47">
        <v>4.1666666666666664E-2</v>
      </c>
      <c r="BD41" s="31">
        <v>19</v>
      </c>
      <c r="BE41" s="45">
        <v>-0.125</v>
      </c>
      <c r="BF41" s="45">
        <v>0.83</v>
      </c>
      <c r="BG41" s="44">
        <v>80</v>
      </c>
      <c r="BH41" s="45">
        <v>78.8</v>
      </c>
      <c r="BI41" s="45">
        <f t="shared" ref="BI41:BI64" si="29">((BD41+BE41)*BF41)+(78-BH41)+(BG41-85)</f>
        <v>9.8662500000000026</v>
      </c>
      <c r="BJ41" s="45">
        <f t="shared" ref="BJ41:BJ64" si="30">BA41*BB41*BI41</f>
        <v>235.81021073903005</v>
      </c>
      <c r="BK41" s="55"/>
      <c r="BL41" s="35"/>
      <c r="BM41" s="55"/>
      <c r="BN41" s="55"/>
    </row>
    <row r="42" spans="5:66" x14ac:dyDescent="0.25">
      <c r="E42" s="31">
        <v>0.23094688221709006</v>
      </c>
      <c r="F42" s="101">
        <v>103.49</v>
      </c>
      <c r="G42" s="47">
        <v>8.3333333333333329E-2</v>
      </c>
      <c r="H42" s="31">
        <v>17</v>
      </c>
      <c r="I42" s="43">
        <v>-1</v>
      </c>
      <c r="J42" s="43">
        <v>0.83</v>
      </c>
      <c r="K42" s="43">
        <v>96.8</v>
      </c>
      <c r="L42" s="34">
        <v>80</v>
      </c>
      <c r="M42" s="43">
        <f t="shared" si="17"/>
        <v>23.08</v>
      </c>
      <c r="N42" s="43">
        <f t="shared" si="18"/>
        <v>551.62799076212457</v>
      </c>
      <c r="O42" s="45">
        <v>-0.125</v>
      </c>
      <c r="P42" s="45">
        <v>0.83</v>
      </c>
      <c r="Q42" s="45">
        <v>98.6</v>
      </c>
      <c r="R42" s="44">
        <v>80</v>
      </c>
      <c r="S42" s="45">
        <f t="shared" si="19"/>
        <v>25.606249999999996</v>
      </c>
      <c r="T42" s="45">
        <f t="shared" si="20"/>
        <v>612.00711605080812</v>
      </c>
      <c r="U42" s="43">
        <v>-0.125</v>
      </c>
      <c r="V42" s="43">
        <v>0.83</v>
      </c>
      <c r="W42" s="43">
        <v>95</v>
      </c>
      <c r="X42" s="34">
        <v>80</v>
      </c>
      <c r="Y42" s="43">
        <f t="shared" si="21"/>
        <v>22.006250000000001</v>
      </c>
      <c r="Z42" s="43">
        <f t="shared" si="22"/>
        <v>525.96462182448033</v>
      </c>
      <c r="AA42" s="45">
        <v>-0.125</v>
      </c>
      <c r="AB42" s="45">
        <v>0.83</v>
      </c>
      <c r="AC42" s="45">
        <v>96.8</v>
      </c>
      <c r="AD42" s="44">
        <v>80</v>
      </c>
      <c r="AE42" s="45">
        <f t="shared" si="23"/>
        <v>23.806249999999999</v>
      </c>
      <c r="AF42" s="45">
        <f t="shared" si="24"/>
        <v>568.98586893764423</v>
      </c>
      <c r="AG42" s="43">
        <v>-0.125</v>
      </c>
      <c r="AH42" s="43">
        <v>0.83</v>
      </c>
      <c r="AI42" s="43">
        <v>96.8</v>
      </c>
      <c r="AJ42" s="34">
        <v>80</v>
      </c>
      <c r="AK42" s="43">
        <f t="shared" si="25"/>
        <v>23.806249999999999</v>
      </c>
      <c r="AL42" s="43">
        <f t="shared" si="26"/>
        <v>568.98586893764423</v>
      </c>
      <c r="AM42" s="55"/>
      <c r="AN42" s="55"/>
      <c r="AO42" s="31">
        <v>0.23094688221709006</v>
      </c>
      <c r="AP42" s="77">
        <v>103.49</v>
      </c>
      <c r="AQ42" s="47">
        <v>8.3333333333333329E-2</v>
      </c>
      <c r="AR42" s="31">
        <v>17</v>
      </c>
      <c r="AS42" s="45">
        <v>-0.125</v>
      </c>
      <c r="AT42" s="45">
        <v>0.83</v>
      </c>
      <c r="AU42" s="44">
        <v>78.8</v>
      </c>
      <c r="AV42" s="45">
        <v>78.8</v>
      </c>
      <c r="AW42" s="45">
        <f t="shared" si="27"/>
        <v>7.0062499999999996</v>
      </c>
      <c r="AX42" s="45">
        <f t="shared" si="28"/>
        <v>167.45422921478058</v>
      </c>
      <c r="AY42" s="55"/>
      <c r="AZ42" s="55"/>
      <c r="BA42" s="31">
        <v>0.23094688221709006</v>
      </c>
      <c r="BB42" s="77">
        <v>103.49</v>
      </c>
      <c r="BC42" s="47">
        <v>8.3333333333333329E-2</v>
      </c>
      <c r="BD42" s="31">
        <v>17</v>
      </c>
      <c r="BE42" s="45">
        <v>-0.125</v>
      </c>
      <c r="BF42" s="45">
        <v>0.83</v>
      </c>
      <c r="BG42" s="44">
        <v>78.8</v>
      </c>
      <c r="BH42" s="45">
        <v>78.8</v>
      </c>
      <c r="BI42" s="45">
        <f t="shared" si="29"/>
        <v>7.0062499999999996</v>
      </c>
      <c r="BJ42" s="45">
        <f t="shared" si="30"/>
        <v>167.45422921478058</v>
      </c>
      <c r="BK42" s="55"/>
      <c r="BL42" s="35"/>
      <c r="BM42" s="55"/>
      <c r="BN42" s="55"/>
    </row>
    <row r="43" spans="5:66" x14ac:dyDescent="0.25">
      <c r="E43" s="31">
        <v>0.23094688221709006</v>
      </c>
      <c r="F43" s="101">
        <v>103.49</v>
      </c>
      <c r="G43" s="47">
        <v>0.125</v>
      </c>
      <c r="H43" s="31">
        <v>15</v>
      </c>
      <c r="I43" s="43">
        <v>-1</v>
      </c>
      <c r="J43" s="43">
        <v>0.83</v>
      </c>
      <c r="K43" s="43">
        <v>96.8</v>
      </c>
      <c r="L43" s="34">
        <v>80</v>
      </c>
      <c r="M43" s="43">
        <f t="shared" si="17"/>
        <v>21.419999999999995</v>
      </c>
      <c r="N43" s="43">
        <f t="shared" si="18"/>
        <v>511.95284064665111</v>
      </c>
      <c r="O43" s="45">
        <v>-0.125</v>
      </c>
      <c r="P43" s="45">
        <v>0.83</v>
      </c>
      <c r="Q43" s="45">
        <v>98.6</v>
      </c>
      <c r="R43" s="44">
        <v>80</v>
      </c>
      <c r="S43" s="45">
        <f t="shared" si="19"/>
        <v>23.946249999999992</v>
      </c>
      <c r="T43" s="45">
        <f t="shared" si="20"/>
        <v>572.33196593533467</v>
      </c>
      <c r="U43" s="43">
        <v>-0.125</v>
      </c>
      <c r="V43" s="43">
        <v>0.83</v>
      </c>
      <c r="W43" s="43">
        <v>95</v>
      </c>
      <c r="X43" s="34">
        <v>80</v>
      </c>
      <c r="Y43" s="43">
        <f t="shared" si="21"/>
        <v>20.346249999999998</v>
      </c>
      <c r="Z43" s="43">
        <f t="shared" si="22"/>
        <v>486.28947170900682</v>
      </c>
      <c r="AA43" s="45">
        <v>-0.125</v>
      </c>
      <c r="AB43" s="45">
        <v>0.83</v>
      </c>
      <c r="AC43" s="45">
        <v>96.8</v>
      </c>
      <c r="AD43" s="44">
        <v>80</v>
      </c>
      <c r="AE43" s="45">
        <f t="shared" si="23"/>
        <v>22.146249999999995</v>
      </c>
      <c r="AF43" s="45">
        <f t="shared" si="24"/>
        <v>529.31071882217077</v>
      </c>
      <c r="AG43" s="43">
        <v>-0.125</v>
      </c>
      <c r="AH43" s="43">
        <v>0.83</v>
      </c>
      <c r="AI43" s="43">
        <v>96.8</v>
      </c>
      <c r="AJ43" s="34">
        <v>80</v>
      </c>
      <c r="AK43" s="43">
        <f t="shared" si="25"/>
        <v>22.146249999999995</v>
      </c>
      <c r="AL43" s="43">
        <f t="shared" si="26"/>
        <v>529.31071882217077</v>
      </c>
      <c r="AM43" s="55"/>
      <c r="AN43" s="55"/>
      <c r="AO43" s="31">
        <v>0.23094688221709006</v>
      </c>
      <c r="AP43" s="77">
        <v>103.49</v>
      </c>
      <c r="AQ43" s="47">
        <v>0.125</v>
      </c>
      <c r="AR43" s="31">
        <v>15</v>
      </c>
      <c r="AS43" s="45">
        <v>-0.125</v>
      </c>
      <c r="AT43" s="45">
        <v>0.83</v>
      </c>
      <c r="AU43" s="44">
        <v>78.8</v>
      </c>
      <c r="AV43" s="45">
        <v>78.8</v>
      </c>
      <c r="AW43" s="45">
        <f t="shared" si="27"/>
        <v>5.3462499999999995</v>
      </c>
      <c r="AX43" s="45">
        <f t="shared" si="28"/>
        <v>127.77907909930714</v>
      </c>
      <c r="AY43" s="55"/>
      <c r="AZ43" s="55"/>
      <c r="BA43" s="31">
        <v>0.23094688221709006</v>
      </c>
      <c r="BB43" s="77">
        <v>103.49</v>
      </c>
      <c r="BC43" s="47">
        <v>0.125</v>
      </c>
      <c r="BD43" s="31">
        <v>15</v>
      </c>
      <c r="BE43" s="45">
        <v>-0.125</v>
      </c>
      <c r="BF43" s="45">
        <v>0.83</v>
      </c>
      <c r="BG43" s="44">
        <v>78.8</v>
      </c>
      <c r="BH43" s="45">
        <v>78.8</v>
      </c>
      <c r="BI43" s="45">
        <f t="shared" si="29"/>
        <v>5.3462499999999995</v>
      </c>
      <c r="BJ43" s="45">
        <f t="shared" si="30"/>
        <v>127.77907909930714</v>
      </c>
      <c r="BK43" s="55"/>
      <c r="BL43" s="35"/>
      <c r="BM43" s="55"/>
      <c r="BN43" s="55"/>
    </row>
    <row r="44" spans="5:66" x14ac:dyDescent="0.25">
      <c r="E44" s="31">
        <v>0.23094688221709006</v>
      </c>
      <c r="F44" s="101">
        <v>103.49</v>
      </c>
      <c r="G44" s="47">
        <v>0.16666666666666699</v>
      </c>
      <c r="H44" s="31">
        <v>13</v>
      </c>
      <c r="I44" s="43">
        <v>-1</v>
      </c>
      <c r="J44" s="43">
        <v>0.83</v>
      </c>
      <c r="K44" s="43">
        <v>96.8</v>
      </c>
      <c r="L44" s="34">
        <v>80</v>
      </c>
      <c r="M44" s="43">
        <f t="shared" si="17"/>
        <v>19.759999999999998</v>
      </c>
      <c r="N44" s="43">
        <f t="shared" si="18"/>
        <v>472.27769053117771</v>
      </c>
      <c r="O44" s="45">
        <v>-0.125</v>
      </c>
      <c r="P44" s="45">
        <v>0.83</v>
      </c>
      <c r="Q44" s="45">
        <v>98.6</v>
      </c>
      <c r="R44" s="44">
        <v>80</v>
      </c>
      <c r="S44" s="45">
        <f t="shared" si="19"/>
        <v>22.286249999999995</v>
      </c>
      <c r="T44" s="45">
        <f t="shared" si="20"/>
        <v>532.65681581986121</v>
      </c>
      <c r="U44" s="43">
        <v>-0.125</v>
      </c>
      <c r="V44" s="43">
        <v>0.83</v>
      </c>
      <c r="W44" s="43">
        <v>95</v>
      </c>
      <c r="X44" s="34">
        <v>80</v>
      </c>
      <c r="Y44" s="43">
        <f t="shared" si="21"/>
        <v>18.686250000000001</v>
      </c>
      <c r="Z44" s="43">
        <f t="shared" si="22"/>
        <v>446.61432159353348</v>
      </c>
      <c r="AA44" s="45">
        <v>-0.125</v>
      </c>
      <c r="AB44" s="45">
        <v>0.83</v>
      </c>
      <c r="AC44" s="45">
        <v>96.8</v>
      </c>
      <c r="AD44" s="44">
        <v>80</v>
      </c>
      <c r="AE44" s="45">
        <f t="shared" si="23"/>
        <v>20.486249999999998</v>
      </c>
      <c r="AF44" s="45">
        <f t="shared" si="24"/>
        <v>489.63556870669737</v>
      </c>
      <c r="AG44" s="43">
        <v>-0.125</v>
      </c>
      <c r="AH44" s="43">
        <v>0.83</v>
      </c>
      <c r="AI44" s="43">
        <v>96.8</v>
      </c>
      <c r="AJ44" s="34">
        <v>80</v>
      </c>
      <c r="AK44" s="43">
        <f t="shared" si="25"/>
        <v>20.486249999999998</v>
      </c>
      <c r="AL44" s="43">
        <f t="shared" si="26"/>
        <v>489.63556870669737</v>
      </c>
      <c r="AM44" s="55"/>
      <c r="AN44" s="55"/>
      <c r="AO44" s="31">
        <v>0.23094688221709006</v>
      </c>
      <c r="AP44" s="77">
        <v>103.49</v>
      </c>
      <c r="AQ44" s="47">
        <v>0.16666666666666699</v>
      </c>
      <c r="AR44" s="31">
        <v>13</v>
      </c>
      <c r="AS44" s="45">
        <v>-0.125</v>
      </c>
      <c r="AT44" s="45">
        <v>0.83</v>
      </c>
      <c r="AU44" s="44">
        <v>80</v>
      </c>
      <c r="AV44" s="45">
        <v>78</v>
      </c>
      <c r="AW44" s="45">
        <f t="shared" si="27"/>
        <v>5.6862499999999994</v>
      </c>
      <c r="AX44" s="45">
        <f t="shared" si="28"/>
        <v>135.90531466512698</v>
      </c>
      <c r="AY44" s="55"/>
      <c r="AZ44" s="55"/>
      <c r="BA44" s="31">
        <v>0.23094688221709006</v>
      </c>
      <c r="BB44" s="77">
        <v>103.49</v>
      </c>
      <c r="BC44" s="47">
        <v>0.16666666666666699</v>
      </c>
      <c r="BD44" s="31">
        <v>13</v>
      </c>
      <c r="BE44" s="45">
        <v>-0.125</v>
      </c>
      <c r="BF44" s="45">
        <v>0.83</v>
      </c>
      <c r="BG44" s="44">
        <v>80</v>
      </c>
      <c r="BH44" s="45">
        <v>77</v>
      </c>
      <c r="BI44" s="45">
        <f t="shared" si="29"/>
        <v>6.6862499999999994</v>
      </c>
      <c r="BJ44" s="45">
        <f t="shared" si="30"/>
        <v>159.80600750577364</v>
      </c>
      <c r="BK44" s="55"/>
      <c r="BL44" s="35"/>
      <c r="BM44" s="55"/>
      <c r="BN44" s="55"/>
    </row>
    <row r="45" spans="5:66" x14ac:dyDescent="0.25">
      <c r="E45" s="31">
        <v>0.23094688221709006</v>
      </c>
      <c r="F45" s="101">
        <v>103.49</v>
      </c>
      <c r="G45" s="47">
        <v>0.20833333333333401</v>
      </c>
      <c r="H45" s="31">
        <v>11</v>
      </c>
      <c r="I45" s="43">
        <v>-1</v>
      </c>
      <c r="J45" s="43">
        <v>0.83</v>
      </c>
      <c r="K45" s="43">
        <v>96.8</v>
      </c>
      <c r="L45" s="34">
        <v>80</v>
      </c>
      <c r="M45" s="43">
        <f t="shared" si="17"/>
        <v>18.099999999999994</v>
      </c>
      <c r="N45" s="43">
        <f t="shared" si="18"/>
        <v>432.6025404157042</v>
      </c>
      <c r="O45" s="45">
        <v>-0.125</v>
      </c>
      <c r="P45" s="45">
        <v>0.83</v>
      </c>
      <c r="Q45" s="45">
        <v>98.6</v>
      </c>
      <c r="R45" s="44">
        <v>80</v>
      </c>
      <c r="S45" s="45">
        <f t="shared" si="19"/>
        <v>20.626249999999992</v>
      </c>
      <c r="T45" s="45">
        <f t="shared" si="20"/>
        <v>492.98166570438775</v>
      </c>
      <c r="U45" s="43">
        <v>-0.125</v>
      </c>
      <c r="V45" s="43">
        <v>0.83</v>
      </c>
      <c r="W45" s="43">
        <v>95</v>
      </c>
      <c r="X45" s="34">
        <v>80</v>
      </c>
      <c r="Y45" s="43">
        <f t="shared" si="21"/>
        <v>17.026249999999997</v>
      </c>
      <c r="Z45" s="43">
        <f t="shared" si="22"/>
        <v>406.93917147805996</v>
      </c>
      <c r="AA45" s="45">
        <v>-0.125</v>
      </c>
      <c r="AB45" s="45">
        <v>0.83</v>
      </c>
      <c r="AC45" s="45">
        <v>96.8</v>
      </c>
      <c r="AD45" s="44">
        <v>80</v>
      </c>
      <c r="AE45" s="45">
        <f t="shared" si="23"/>
        <v>18.826249999999995</v>
      </c>
      <c r="AF45" s="45">
        <f t="shared" si="24"/>
        <v>449.96041859122386</v>
      </c>
      <c r="AG45" s="43">
        <v>-0.125</v>
      </c>
      <c r="AH45" s="43">
        <v>0.83</v>
      </c>
      <c r="AI45" s="43">
        <v>96.8</v>
      </c>
      <c r="AJ45" s="34">
        <v>80</v>
      </c>
      <c r="AK45" s="43">
        <f t="shared" si="25"/>
        <v>18.826249999999995</v>
      </c>
      <c r="AL45" s="43">
        <f t="shared" si="26"/>
        <v>449.96041859122386</v>
      </c>
      <c r="AM45" s="55"/>
      <c r="AN45" s="55"/>
      <c r="AO45" s="31">
        <v>0.23094688221709006</v>
      </c>
      <c r="AP45" s="77">
        <v>103.49</v>
      </c>
      <c r="AQ45" s="47">
        <v>0.20833333333333401</v>
      </c>
      <c r="AR45" s="31">
        <v>11</v>
      </c>
      <c r="AS45" s="45">
        <v>-0.125</v>
      </c>
      <c r="AT45" s="45">
        <v>0.83</v>
      </c>
      <c r="AU45" s="44">
        <v>78.8</v>
      </c>
      <c r="AV45" s="45">
        <v>78</v>
      </c>
      <c r="AW45" s="45">
        <f t="shared" si="27"/>
        <v>2.8262499999999964</v>
      </c>
      <c r="AX45" s="45">
        <f t="shared" si="28"/>
        <v>67.549333140877508</v>
      </c>
      <c r="AY45" s="55"/>
      <c r="AZ45" s="55"/>
      <c r="BA45" s="31">
        <v>0.23094688221709006</v>
      </c>
      <c r="BB45" s="77">
        <v>103.49</v>
      </c>
      <c r="BC45" s="47">
        <v>0.20833333333333401</v>
      </c>
      <c r="BD45" s="31">
        <v>11</v>
      </c>
      <c r="BE45" s="45">
        <v>-0.125</v>
      </c>
      <c r="BF45" s="45">
        <v>0.83</v>
      </c>
      <c r="BG45" s="44">
        <v>78.8</v>
      </c>
      <c r="BH45" s="45">
        <v>77</v>
      </c>
      <c r="BI45" s="45">
        <f t="shared" si="29"/>
        <v>3.8262499999999964</v>
      </c>
      <c r="BJ45" s="45">
        <f t="shared" si="30"/>
        <v>91.450025981524149</v>
      </c>
      <c r="BK45" s="55"/>
      <c r="BL45" s="35"/>
      <c r="BM45" s="55"/>
      <c r="BN45" s="55"/>
    </row>
    <row r="46" spans="5:66" x14ac:dyDescent="0.25">
      <c r="E46" s="31">
        <v>0.23094688221709006</v>
      </c>
      <c r="F46" s="101">
        <v>103.49</v>
      </c>
      <c r="G46" s="47">
        <v>0.25</v>
      </c>
      <c r="H46" s="31">
        <v>9</v>
      </c>
      <c r="I46" s="43">
        <v>-1</v>
      </c>
      <c r="J46" s="43">
        <v>0.83</v>
      </c>
      <c r="K46" s="43">
        <v>96.8</v>
      </c>
      <c r="L46" s="34">
        <v>80</v>
      </c>
      <c r="M46" s="43">
        <f t="shared" si="17"/>
        <v>16.439999999999998</v>
      </c>
      <c r="N46" s="43">
        <f t="shared" si="18"/>
        <v>392.92739030023085</v>
      </c>
      <c r="O46" s="45">
        <v>-0.125</v>
      </c>
      <c r="P46" s="45">
        <v>0.83</v>
      </c>
      <c r="Q46" s="45">
        <v>98.6</v>
      </c>
      <c r="R46" s="44">
        <v>80</v>
      </c>
      <c r="S46" s="45">
        <f t="shared" si="19"/>
        <v>18.966249999999995</v>
      </c>
      <c r="T46" s="45">
        <f t="shared" si="20"/>
        <v>453.30651558891441</v>
      </c>
      <c r="U46" s="43">
        <v>-0.125</v>
      </c>
      <c r="V46" s="43">
        <v>0.83</v>
      </c>
      <c r="W46" s="43">
        <v>95</v>
      </c>
      <c r="X46" s="34">
        <v>80</v>
      </c>
      <c r="Y46" s="43">
        <f t="shared" si="21"/>
        <v>15.366250000000001</v>
      </c>
      <c r="Z46" s="43">
        <f t="shared" si="22"/>
        <v>367.26402136258656</v>
      </c>
      <c r="AA46" s="45">
        <v>-0.125</v>
      </c>
      <c r="AB46" s="45">
        <v>0.83</v>
      </c>
      <c r="AC46" s="45">
        <v>96.8</v>
      </c>
      <c r="AD46" s="44">
        <v>80</v>
      </c>
      <c r="AE46" s="45">
        <f t="shared" si="23"/>
        <v>17.166249999999998</v>
      </c>
      <c r="AF46" s="45">
        <f t="shared" si="24"/>
        <v>410.28526847575046</v>
      </c>
      <c r="AG46" s="43">
        <v>-0.125</v>
      </c>
      <c r="AH46" s="43">
        <v>0.83</v>
      </c>
      <c r="AI46" s="43">
        <v>96.8</v>
      </c>
      <c r="AJ46" s="34">
        <v>80</v>
      </c>
      <c r="AK46" s="43">
        <f t="shared" si="25"/>
        <v>17.166249999999998</v>
      </c>
      <c r="AL46" s="43">
        <f t="shared" si="26"/>
        <v>410.28526847575046</v>
      </c>
      <c r="AM46" s="55"/>
      <c r="AN46" s="55"/>
      <c r="AO46" s="31">
        <v>0.23094688221709006</v>
      </c>
      <c r="AP46" s="77">
        <v>103.49</v>
      </c>
      <c r="AQ46" s="47">
        <v>0.25</v>
      </c>
      <c r="AR46" s="31">
        <v>9</v>
      </c>
      <c r="AS46" s="45">
        <v>-0.125</v>
      </c>
      <c r="AT46" s="45">
        <v>0.83</v>
      </c>
      <c r="AU46" s="44">
        <v>78.8</v>
      </c>
      <c r="AV46" s="45">
        <v>78.8</v>
      </c>
      <c r="AW46" s="45">
        <f t="shared" si="27"/>
        <v>0.36624999999999996</v>
      </c>
      <c r="AX46" s="45">
        <f t="shared" si="28"/>
        <v>8.7536287528868346</v>
      </c>
      <c r="AY46" s="55"/>
      <c r="AZ46" s="55"/>
      <c r="BA46" s="31">
        <v>0.23094688221709006</v>
      </c>
      <c r="BB46" s="77">
        <v>103.49</v>
      </c>
      <c r="BC46" s="47">
        <v>0.25</v>
      </c>
      <c r="BD46" s="31">
        <v>9</v>
      </c>
      <c r="BE46" s="45">
        <v>-0.125</v>
      </c>
      <c r="BF46" s="45">
        <v>0.83</v>
      </c>
      <c r="BG46" s="44">
        <v>78.8</v>
      </c>
      <c r="BH46" s="45">
        <v>78.8</v>
      </c>
      <c r="BI46" s="45">
        <f t="shared" si="29"/>
        <v>0.36624999999999996</v>
      </c>
      <c r="BJ46" s="45">
        <f t="shared" si="30"/>
        <v>8.7536287528868346</v>
      </c>
      <c r="BK46" s="55"/>
      <c r="BL46" s="35"/>
      <c r="BM46" s="55"/>
      <c r="BN46" s="55"/>
    </row>
    <row r="47" spans="5:66" x14ac:dyDescent="0.25">
      <c r="E47" s="31">
        <v>0.23094688221709006</v>
      </c>
      <c r="F47" s="101">
        <v>103.49</v>
      </c>
      <c r="G47" s="47">
        <v>0.29166666666666702</v>
      </c>
      <c r="H47" s="31">
        <v>8</v>
      </c>
      <c r="I47" s="43">
        <v>-1</v>
      </c>
      <c r="J47" s="43">
        <v>0.83</v>
      </c>
      <c r="K47" s="43">
        <v>96.8</v>
      </c>
      <c r="L47" s="34">
        <v>80</v>
      </c>
      <c r="M47" s="43">
        <f t="shared" si="17"/>
        <v>15.609999999999996</v>
      </c>
      <c r="N47" s="43">
        <f t="shared" si="18"/>
        <v>373.08981524249407</v>
      </c>
      <c r="O47" s="45">
        <v>-0.125</v>
      </c>
      <c r="P47" s="45">
        <v>0.83</v>
      </c>
      <c r="Q47" s="45">
        <v>98.6</v>
      </c>
      <c r="R47" s="44">
        <v>80</v>
      </c>
      <c r="S47" s="45">
        <f t="shared" si="19"/>
        <v>18.136249999999993</v>
      </c>
      <c r="T47" s="45">
        <f t="shared" si="20"/>
        <v>433.46894053117762</v>
      </c>
      <c r="U47" s="43">
        <v>-0.125</v>
      </c>
      <c r="V47" s="43">
        <v>0.83</v>
      </c>
      <c r="W47" s="43">
        <v>95</v>
      </c>
      <c r="X47" s="34">
        <v>80</v>
      </c>
      <c r="Y47" s="43">
        <f t="shared" si="21"/>
        <v>14.536249999999999</v>
      </c>
      <c r="Z47" s="43">
        <f t="shared" si="22"/>
        <v>347.42644630484983</v>
      </c>
      <c r="AA47" s="45">
        <v>-0.125</v>
      </c>
      <c r="AB47" s="45">
        <v>0.83</v>
      </c>
      <c r="AC47" s="45">
        <v>96.8</v>
      </c>
      <c r="AD47" s="44">
        <v>80</v>
      </c>
      <c r="AE47" s="45">
        <f t="shared" si="23"/>
        <v>16.336249999999996</v>
      </c>
      <c r="AF47" s="45">
        <f t="shared" si="24"/>
        <v>390.44769341801373</v>
      </c>
      <c r="AG47" s="43">
        <v>-0.125</v>
      </c>
      <c r="AH47" s="43">
        <v>0.83</v>
      </c>
      <c r="AI47" s="43">
        <v>96.8</v>
      </c>
      <c r="AJ47" s="34">
        <v>80</v>
      </c>
      <c r="AK47" s="43">
        <f t="shared" si="25"/>
        <v>16.336249999999996</v>
      </c>
      <c r="AL47" s="43">
        <f t="shared" si="26"/>
        <v>390.44769341801373</v>
      </c>
      <c r="AM47" s="55"/>
      <c r="AN47" s="55"/>
      <c r="AO47" s="31">
        <v>0.23094688221709006</v>
      </c>
      <c r="AP47" s="77">
        <v>103.49</v>
      </c>
      <c r="AQ47" s="47">
        <v>0.29166666666666702</v>
      </c>
      <c r="AR47" s="31">
        <v>8</v>
      </c>
      <c r="AS47" s="45">
        <v>-0.125</v>
      </c>
      <c r="AT47" s="45">
        <v>0.83</v>
      </c>
      <c r="AU47" s="44">
        <v>80.599999999999994</v>
      </c>
      <c r="AV47" s="45">
        <v>80.599999999999994</v>
      </c>
      <c r="AW47" s="45">
        <f t="shared" si="27"/>
        <v>-0.46375000000000011</v>
      </c>
      <c r="AX47" s="45">
        <f t="shared" si="28"/>
        <v>-11.083946304849885</v>
      </c>
      <c r="AY47" s="55"/>
      <c r="AZ47" s="55"/>
      <c r="BA47" s="31">
        <v>0.23094688221709006</v>
      </c>
      <c r="BB47" s="77">
        <v>103.49</v>
      </c>
      <c r="BC47" s="47">
        <v>0.29166666666666702</v>
      </c>
      <c r="BD47" s="31">
        <v>8</v>
      </c>
      <c r="BE47" s="45">
        <v>-0.125</v>
      </c>
      <c r="BF47" s="45">
        <v>0.83</v>
      </c>
      <c r="BG47" s="44">
        <v>80.599999999999994</v>
      </c>
      <c r="BH47" s="45">
        <v>82.4</v>
      </c>
      <c r="BI47" s="45">
        <f t="shared" si="29"/>
        <v>-2.2637500000000115</v>
      </c>
      <c r="BJ47" s="45">
        <f t="shared" si="30"/>
        <v>-54.105193418014125</v>
      </c>
      <c r="BK47" s="55"/>
      <c r="BL47" s="35"/>
      <c r="BM47" s="55"/>
      <c r="BN47" s="55"/>
    </row>
    <row r="48" spans="5:66" x14ac:dyDescent="0.25">
      <c r="E48" s="31">
        <v>0.23094688221709006</v>
      </c>
      <c r="F48" s="101">
        <v>103.49</v>
      </c>
      <c r="G48" s="47">
        <v>0.33333333333333398</v>
      </c>
      <c r="H48" s="31">
        <v>9</v>
      </c>
      <c r="I48" s="43">
        <v>-1</v>
      </c>
      <c r="J48" s="43">
        <v>0.83</v>
      </c>
      <c r="K48" s="43">
        <v>96.8</v>
      </c>
      <c r="L48" s="34">
        <v>80</v>
      </c>
      <c r="M48" s="43">
        <f t="shared" si="17"/>
        <v>16.439999999999998</v>
      </c>
      <c r="N48" s="43">
        <f t="shared" si="18"/>
        <v>392.92739030023085</v>
      </c>
      <c r="O48" s="45">
        <v>-0.125</v>
      </c>
      <c r="P48" s="45">
        <v>0.83</v>
      </c>
      <c r="Q48" s="45">
        <v>98.6</v>
      </c>
      <c r="R48" s="44">
        <v>80</v>
      </c>
      <c r="S48" s="45">
        <f t="shared" si="19"/>
        <v>18.966249999999995</v>
      </c>
      <c r="T48" s="45">
        <f t="shared" si="20"/>
        <v>453.30651558891441</v>
      </c>
      <c r="U48" s="43">
        <v>-0.125</v>
      </c>
      <c r="V48" s="43">
        <v>0.83</v>
      </c>
      <c r="W48" s="43">
        <v>95</v>
      </c>
      <c r="X48" s="34">
        <v>80</v>
      </c>
      <c r="Y48" s="43">
        <f t="shared" si="21"/>
        <v>15.366250000000001</v>
      </c>
      <c r="Z48" s="43">
        <f t="shared" si="22"/>
        <v>367.26402136258656</v>
      </c>
      <c r="AA48" s="45">
        <v>-0.125</v>
      </c>
      <c r="AB48" s="45">
        <v>0.83</v>
      </c>
      <c r="AC48" s="45">
        <v>96.8</v>
      </c>
      <c r="AD48" s="44">
        <v>80</v>
      </c>
      <c r="AE48" s="45">
        <f t="shared" si="23"/>
        <v>17.166249999999998</v>
      </c>
      <c r="AF48" s="45">
        <f t="shared" si="24"/>
        <v>410.28526847575046</v>
      </c>
      <c r="AG48" s="43">
        <v>-0.125</v>
      </c>
      <c r="AH48" s="43">
        <v>0.83</v>
      </c>
      <c r="AI48" s="43">
        <v>96.8</v>
      </c>
      <c r="AJ48" s="34">
        <v>80</v>
      </c>
      <c r="AK48" s="43">
        <f t="shared" si="25"/>
        <v>17.166249999999998</v>
      </c>
      <c r="AL48" s="43">
        <f t="shared" si="26"/>
        <v>410.28526847575046</v>
      </c>
      <c r="AM48" s="55"/>
      <c r="AN48" s="55"/>
      <c r="AO48" s="31">
        <v>0.23094688221709006</v>
      </c>
      <c r="AP48" s="77">
        <v>103.49</v>
      </c>
      <c r="AQ48" s="47">
        <v>0.33333333333333398</v>
      </c>
      <c r="AR48" s="31">
        <v>9</v>
      </c>
      <c r="AS48" s="45">
        <v>-0.125</v>
      </c>
      <c r="AT48" s="45">
        <v>0.83</v>
      </c>
      <c r="AU48" s="44">
        <v>80.599999999999994</v>
      </c>
      <c r="AV48" s="45">
        <v>87.8</v>
      </c>
      <c r="AW48" s="45">
        <f t="shared" si="27"/>
        <v>-6.8337500000000029</v>
      </c>
      <c r="AX48" s="45">
        <f t="shared" si="28"/>
        <v>-163.33135969976911</v>
      </c>
      <c r="AY48" s="55"/>
      <c r="AZ48" s="55"/>
      <c r="BA48" s="31">
        <v>0.23094688221709006</v>
      </c>
      <c r="BB48" s="77">
        <v>103.49</v>
      </c>
      <c r="BC48" s="47">
        <v>0.33333333333333398</v>
      </c>
      <c r="BD48" s="31">
        <v>9</v>
      </c>
      <c r="BE48" s="45">
        <v>-0.125</v>
      </c>
      <c r="BF48" s="45">
        <v>0.83</v>
      </c>
      <c r="BG48" s="44">
        <v>80.599999999999994</v>
      </c>
      <c r="BH48" s="45">
        <v>86</v>
      </c>
      <c r="BI48" s="45">
        <f t="shared" si="29"/>
        <v>-5.0337500000000057</v>
      </c>
      <c r="BJ48" s="45">
        <f t="shared" si="30"/>
        <v>-120.3101125866052</v>
      </c>
      <c r="BK48" s="55"/>
      <c r="BL48" s="35"/>
      <c r="BM48" s="55"/>
      <c r="BN48" s="55"/>
    </row>
    <row r="49" spans="5:66" x14ac:dyDescent="0.25">
      <c r="E49" s="31">
        <v>0.23094688221709006</v>
      </c>
      <c r="F49" s="101">
        <v>103.49</v>
      </c>
      <c r="G49" s="47">
        <v>0.375</v>
      </c>
      <c r="H49" s="31">
        <v>12</v>
      </c>
      <c r="I49" s="43">
        <v>-1</v>
      </c>
      <c r="J49" s="43">
        <v>0.83</v>
      </c>
      <c r="K49" s="43">
        <v>96.8</v>
      </c>
      <c r="L49" s="34">
        <v>80</v>
      </c>
      <c r="M49" s="43">
        <f t="shared" si="17"/>
        <v>18.929999999999996</v>
      </c>
      <c r="N49" s="43">
        <f t="shared" si="18"/>
        <v>452.44011547344098</v>
      </c>
      <c r="O49" s="45">
        <v>-0.125</v>
      </c>
      <c r="P49" s="45">
        <v>0.83</v>
      </c>
      <c r="Q49" s="45">
        <v>98.6</v>
      </c>
      <c r="R49" s="44">
        <v>80</v>
      </c>
      <c r="S49" s="45">
        <f t="shared" si="19"/>
        <v>21.456249999999994</v>
      </c>
      <c r="T49" s="45">
        <f t="shared" si="20"/>
        <v>512.81924076212454</v>
      </c>
      <c r="U49" s="43">
        <v>-0.125</v>
      </c>
      <c r="V49" s="43">
        <v>0.83</v>
      </c>
      <c r="W49" s="43">
        <v>95</v>
      </c>
      <c r="X49" s="34">
        <v>80</v>
      </c>
      <c r="Y49" s="43">
        <f t="shared" si="21"/>
        <v>17.856249999999999</v>
      </c>
      <c r="Z49" s="43">
        <f t="shared" si="22"/>
        <v>426.77674653579669</v>
      </c>
      <c r="AA49" s="45">
        <v>-0.125</v>
      </c>
      <c r="AB49" s="45">
        <v>0.83</v>
      </c>
      <c r="AC49" s="45">
        <v>96.8</v>
      </c>
      <c r="AD49" s="44">
        <v>80</v>
      </c>
      <c r="AE49" s="45">
        <f t="shared" si="23"/>
        <v>19.656249999999996</v>
      </c>
      <c r="AF49" s="45">
        <f t="shared" si="24"/>
        <v>469.79799364896058</v>
      </c>
      <c r="AG49" s="43">
        <v>-0.125</v>
      </c>
      <c r="AH49" s="43">
        <v>0.83</v>
      </c>
      <c r="AI49" s="43">
        <v>96.8</v>
      </c>
      <c r="AJ49" s="34">
        <v>80</v>
      </c>
      <c r="AK49" s="43">
        <f t="shared" si="25"/>
        <v>19.656249999999996</v>
      </c>
      <c r="AL49" s="43">
        <f t="shared" si="26"/>
        <v>469.79799364896058</v>
      </c>
      <c r="AM49" s="55"/>
      <c r="AN49" s="55"/>
      <c r="AO49" s="31">
        <v>0.23094688221709006</v>
      </c>
      <c r="AP49" s="77">
        <v>103.49</v>
      </c>
      <c r="AQ49" s="47">
        <v>0.375</v>
      </c>
      <c r="AR49" s="31">
        <v>12</v>
      </c>
      <c r="AS49" s="45">
        <v>-0.125</v>
      </c>
      <c r="AT49" s="45">
        <v>0.83</v>
      </c>
      <c r="AU49" s="44">
        <v>82.4</v>
      </c>
      <c r="AV49" s="45">
        <v>91.4</v>
      </c>
      <c r="AW49" s="45">
        <f t="shared" si="27"/>
        <v>-6.1437500000000007</v>
      </c>
      <c r="AX49" s="45">
        <f t="shared" si="28"/>
        <v>-146.83988163972288</v>
      </c>
      <c r="AY49" s="55"/>
      <c r="AZ49" s="55"/>
      <c r="BA49" s="31">
        <v>0.23094688221709006</v>
      </c>
      <c r="BB49" s="77">
        <v>103.49</v>
      </c>
      <c r="BC49" s="47">
        <v>0.375</v>
      </c>
      <c r="BD49" s="31">
        <v>12</v>
      </c>
      <c r="BE49" s="45">
        <v>-0.125</v>
      </c>
      <c r="BF49" s="45">
        <v>0.83</v>
      </c>
      <c r="BG49" s="44">
        <v>82.4</v>
      </c>
      <c r="BH49" s="45">
        <v>89.6</v>
      </c>
      <c r="BI49" s="45">
        <f t="shared" si="29"/>
        <v>-4.3437499999999893</v>
      </c>
      <c r="BJ49" s="45">
        <f t="shared" si="30"/>
        <v>-103.81863452655863</v>
      </c>
      <c r="BK49" s="55"/>
      <c r="BL49" s="35"/>
      <c r="BM49" s="55"/>
      <c r="BN49" s="55"/>
    </row>
    <row r="50" spans="5:66" x14ac:dyDescent="0.25">
      <c r="E50" s="31">
        <v>0.23094688221709006</v>
      </c>
      <c r="F50" s="101">
        <v>103.49</v>
      </c>
      <c r="G50" s="47">
        <v>0.41666666666666702</v>
      </c>
      <c r="H50" s="31">
        <v>17</v>
      </c>
      <c r="I50" s="43">
        <v>-1</v>
      </c>
      <c r="J50" s="43">
        <v>0.83</v>
      </c>
      <c r="K50" s="43">
        <v>96.8</v>
      </c>
      <c r="L50" s="34">
        <v>80</v>
      </c>
      <c r="M50" s="43">
        <f t="shared" si="17"/>
        <v>23.08</v>
      </c>
      <c r="N50" s="43">
        <f t="shared" si="18"/>
        <v>551.62799076212457</v>
      </c>
      <c r="O50" s="45">
        <v>-0.125</v>
      </c>
      <c r="P50" s="45">
        <v>0.83</v>
      </c>
      <c r="Q50" s="45">
        <v>98.6</v>
      </c>
      <c r="R50" s="44">
        <v>80</v>
      </c>
      <c r="S50" s="45">
        <f t="shared" si="19"/>
        <v>25.606249999999996</v>
      </c>
      <c r="T50" s="45">
        <f t="shared" si="20"/>
        <v>612.00711605080812</v>
      </c>
      <c r="U50" s="43">
        <v>-0.125</v>
      </c>
      <c r="V50" s="43">
        <v>0.83</v>
      </c>
      <c r="W50" s="43">
        <v>95</v>
      </c>
      <c r="X50" s="34">
        <v>80</v>
      </c>
      <c r="Y50" s="43">
        <f t="shared" si="21"/>
        <v>22.006250000000001</v>
      </c>
      <c r="Z50" s="43">
        <f t="shared" si="22"/>
        <v>525.96462182448033</v>
      </c>
      <c r="AA50" s="45">
        <v>-0.125</v>
      </c>
      <c r="AB50" s="45">
        <v>0.83</v>
      </c>
      <c r="AC50" s="45">
        <v>96.8</v>
      </c>
      <c r="AD50" s="44">
        <v>80</v>
      </c>
      <c r="AE50" s="45">
        <f t="shared" si="23"/>
        <v>23.806249999999999</v>
      </c>
      <c r="AF50" s="45">
        <f t="shared" si="24"/>
        <v>568.98586893764423</v>
      </c>
      <c r="AG50" s="43">
        <v>-0.125</v>
      </c>
      <c r="AH50" s="43">
        <v>0.83</v>
      </c>
      <c r="AI50" s="43">
        <v>96.8</v>
      </c>
      <c r="AJ50" s="34">
        <v>80</v>
      </c>
      <c r="AK50" s="43">
        <f t="shared" si="25"/>
        <v>23.806249999999999</v>
      </c>
      <c r="AL50" s="43">
        <f t="shared" si="26"/>
        <v>568.98586893764423</v>
      </c>
      <c r="AM50" s="55"/>
      <c r="AN50" s="55"/>
      <c r="AO50" s="31">
        <v>0.23094688221709006</v>
      </c>
      <c r="AP50" s="77">
        <v>103.49</v>
      </c>
      <c r="AQ50" s="47">
        <v>0.41666666666666702</v>
      </c>
      <c r="AR50" s="31">
        <v>17</v>
      </c>
      <c r="AS50" s="45">
        <v>-0.125</v>
      </c>
      <c r="AT50" s="45">
        <v>0.83</v>
      </c>
      <c r="AU50" s="44">
        <v>84.2</v>
      </c>
      <c r="AV50" s="45">
        <v>95</v>
      </c>
      <c r="AW50" s="45">
        <f t="shared" ref="AW50:AW64" si="31">((AR50+AS50)*AT50)+(78-AV50)+(AU50-85)</f>
        <v>-3.7937499999999975</v>
      </c>
      <c r="AX50" s="45">
        <f t="shared" si="28"/>
        <v>-90.673253464203157</v>
      </c>
      <c r="AY50" s="55"/>
      <c r="AZ50" s="55"/>
      <c r="BA50" s="31">
        <v>0.23094688221709006</v>
      </c>
      <c r="BB50" s="77">
        <v>103.49</v>
      </c>
      <c r="BC50" s="47">
        <v>0.41666666666666702</v>
      </c>
      <c r="BD50" s="31">
        <v>17</v>
      </c>
      <c r="BE50" s="45">
        <v>-0.125</v>
      </c>
      <c r="BF50" s="45">
        <v>0.83</v>
      </c>
      <c r="BG50" s="44">
        <v>84.2</v>
      </c>
      <c r="BH50" s="45">
        <v>89.6</v>
      </c>
      <c r="BI50" s="45">
        <f t="shared" si="29"/>
        <v>1.6062500000000082</v>
      </c>
      <c r="BJ50" s="45">
        <f t="shared" si="30"/>
        <v>38.390487875288876</v>
      </c>
      <c r="BK50" s="55"/>
      <c r="BL50" s="35"/>
      <c r="BM50" s="55"/>
      <c r="BN50" s="55"/>
    </row>
    <row r="51" spans="5:66" x14ac:dyDescent="0.25">
      <c r="E51" s="31">
        <v>0.23094688221709006</v>
      </c>
      <c r="F51" s="101">
        <v>103.49</v>
      </c>
      <c r="G51" s="47">
        <v>0.45833333333333398</v>
      </c>
      <c r="H51" s="31">
        <v>22</v>
      </c>
      <c r="I51" s="43">
        <v>-1</v>
      </c>
      <c r="J51" s="43">
        <v>0.83</v>
      </c>
      <c r="K51" s="43">
        <v>96.8</v>
      </c>
      <c r="L51" s="34">
        <v>80</v>
      </c>
      <c r="M51" s="43">
        <f t="shared" si="17"/>
        <v>27.229999999999997</v>
      </c>
      <c r="N51" s="43">
        <f t="shared" si="18"/>
        <v>650.81586605080815</v>
      </c>
      <c r="O51" s="45">
        <v>-0.125</v>
      </c>
      <c r="P51" s="45">
        <v>0.83</v>
      </c>
      <c r="Q51" s="45">
        <v>98.6</v>
      </c>
      <c r="R51" s="44">
        <v>80</v>
      </c>
      <c r="S51" s="45">
        <f t="shared" si="19"/>
        <v>29.756249999999994</v>
      </c>
      <c r="T51" s="45">
        <f t="shared" si="20"/>
        <v>711.19499133949171</v>
      </c>
      <c r="U51" s="43">
        <v>-0.125</v>
      </c>
      <c r="V51" s="43">
        <v>0.83</v>
      </c>
      <c r="W51" s="43">
        <v>95</v>
      </c>
      <c r="X51" s="34">
        <v>80</v>
      </c>
      <c r="Y51" s="43">
        <f t="shared" si="21"/>
        <v>26.15625</v>
      </c>
      <c r="Z51" s="43">
        <f t="shared" si="22"/>
        <v>625.15249711316392</v>
      </c>
      <c r="AA51" s="45">
        <v>-0.125</v>
      </c>
      <c r="AB51" s="45">
        <v>0.83</v>
      </c>
      <c r="AC51" s="45">
        <v>96.8</v>
      </c>
      <c r="AD51" s="44">
        <v>80</v>
      </c>
      <c r="AE51" s="45">
        <f t="shared" si="23"/>
        <v>27.956249999999997</v>
      </c>
      <c r="AF51" s="45">
        <f t="shared" si="24"/>
        <v>668.17374422632781</v>
      </c>
      <c r="AG51" s="43">
        <v>-0.125</v>
      </c>
      <c r="AH51" s="43">
        <v>0.83</v>
      </c>
      <c r="AI51" s="43">
        <v>96.8</v>
      </c>
      <c r="AJ51" s="34">
        <v>80</v>
      </c>
      <c r="AK51" s="43">
        <f t="shared" si="25"/>
        <v>27.956249999999997</v>
      </c>
      <c r="AL51" s="43">
        <f t="shared" si="26"/>
        <v>668.17374422632781</v>
      </c>
      <c r="AM51" s="55"/>
      <c r="AN51" s="55"/>
      <c r="AO51" s="31">
        <v>0.23094688221709006</v>
      </c>
      <c r="AP51" s="77">
        <v>103.49</v>
      </c>
      <c r="AQ51" s="47">
        <v>0.45833333333333398</v>
      </c>
      <c r="AR51" s="31">
        <v>22</v>
      </c>
      <c r="AS51" s="45">
        <v>-0.125</v>
      </c>
      <c r="AT51" s="45">
        <v>0.83</v>
      </c>
      <c r="AU51" s="44">
        <v>87.8</v>
      </c>
      <c r="AV51" s="45">
        <v>104</v>
      </c>
      <c r="AW51" s="45">
        <f t="shared" si="31"/>
        <v>-5.0437500000000028</v>
      </c>
      <c r="AX51" s="45">
        <f t="shared" si="28"/>
        <v>-120.5491195150116</v>
      </c>
      <c r="AY51" s="55"/>
      <c r="AZ51" s="55"/>
      <c r="BA51" s="31">
        <v>0.23094688221709006</v>
      </c>
      <c r="BB51" s="77">
        <v>103.49</v>
      </c>
      <c r="BC51" s="47">
        <v>0.45833333333333398</v>
      </c>
      <c r="BD51" s="31">
        <v>22</v>
      </c>
      <c r="BE51" s="45">
        <v>-0.125</v>
      </c>
      <c r="BF51" s="45">
        <v>0.83</v>
      </c>
      <c r="BG51" s="44">
        <v>87.8</v>
      </c>
      <c r="BH51" s="45">
        <v>98.6</v>
      </c>
      <c r="BI51" s="45">
        <f t="shared" si="29"/>
        <v>0.35625000000000284</v>
      </c>
      <c r="BJ51" s="45">
        <f t="shared" si="30"/>
        <v>8.5146218244804359</v>
      </c>
      <c r="BK51" s="55"/>
      <c r="BL51" s="35"/>
      <c r="BM51" s="55"/>
      <c r="BN51" s="55"/>
    </row>
    <row r="52" spans="5:66" x14ac:dyDescent="0.25">
      <c r="E52" s="31">
        <v>0.23094688221709006</v>
      </c>
      <c r="F52" s="101">
        <v>103.49</v>
      </c>
      <c r="G52" s="47">
        <v>0.5</v>
      </c>
      <c r="H52" s="31">
        <v>27</v>
      </c>
      <c r="I52" s="43">
        <v>-1</v>
      </c>
      <c r="J52" s="43">
        <v>0.83</v>
      </c>
      <c r="K52" s="43">
        <v>96.8</v>
      </c>
      <c r="L52" s="34">
        <v>80</v>
      </c>
      <c r="M52" s="43">
        <f t="shared" si="17"/>
        <v>31.379999999999995</v>
      </c>
      <c r="N52" s="43">
        <f t="shared" si="18"/>
        <v>750.00374133949174</v>
      </c>
      <c r="O52" s="45">
        <v>-0.125</v>
      </c>
      <c r="P52" s="45">
        <v>0.83</v>
      </c>
      <c r="Q52" s="45">
        <v>98.6</v>
      </c>
      <c r="R52" s="44">
        <v>80</v>
      </c>
      <c r="S52" s="45">
        <f t="shared" si="19"/>
        <v>33.906249999999993</v>
      </c>
      <c r="T52" s="45">
        <f t="shared" si="20"/>
        <v>810.38286662817529</v>
      </c>
      <c r="U52" s="43">
        <v>-0.125</v>
      </c>
      <c r="V52" s="43">
        <v>0.83</v>
      </c>
      <c r="W52" s="43">
        <v>95</v>
      </c>
      <c r="X52" s="34">
        <v>80</v>
      </c>
      <c r="Y52" s="43">
        <f t="shared" si="21"/>
        <v>30.306249999999999</v>
      </c>
      <c r="Z52" s="43">
        <f t="shared" si="22"/>
        <v>724.3403724018475</v>
      </c>
      <c r="AA52" s="45">
        <v>-0.125</v>
      </c>
      <c r="AB52" s="45">
        <v>0.83</v>
      </c>
      <c r="AC52" s="45">
        <v>96.8</v>
      </c>
      <c r="AD52" s="44">
        <v>80</v>
      </c>
      <c r="AE52" s="45">
        <f t="shared" si="23"/>
        <v>32.106249999999996</v>
      </c>
      <c r="AF52" s="45">
        <f t="shared" si="24"/>
        <v>767.3616195150114</v>
      </c>
      <c r="AG52" s="43">
        <v>-0.125</v>
      </c>
      <c r="AH52" s="43">
        <v>0.83</v>
      </c>
      <c r="AI52" s="43">
        <v>96.8</v>
      </c>
      <c r="AJ52" s="34">
        <v>80</v>
      </c>
      <c r="AK52" s="43">
        <f t="shared" si="25"/>
        <v>32.106249999999996</v>
      </c>
      <c r="AL52" s="43">
        <f t="shared" si="26"/>
        <v>767.3616195150114</v>
      </c>
      <c r="AM52" s="55"/>
      <c r="AN52" s="55"/>
      <c r="AO52" s="31">
        <v>0.23094688221709006</v>
      </c>
      <c r="AP52" s="77">
        <v>103.49</v>
      </c>
      <c r="AQ52" s="47">
        <v>0.5</v>
      </c>
      <c r="AR52" s="31">
        <v>27</v>
      </c>
      <c r="AS52" s="45">
        <v>-0.125</v>
      </c>
      <c r="AT52" s="45">
        <v>0.83</v>
      </c>
      <c r="AU52" s="44">
        <v>91.4</v>
      </c>
      <c r="AV52" s="45">
        <v>111.2</v>
      </c>
      <c r="AW52" s="45">
        <f t="shared" si="31"/>
        <v>-4.4937499999999986</v>
      </c>
      <c r="AX52" s="45">
        <f t="shared" si="28"/>
        <v>-107.40373845265584</v>
      </c>
      <c r="AY52" s="55"/>
      <c r="AZ52" s="55"/>
      <c r="BA52" s="31">
        <v>0.23094688221709006</v>
      </c>
      <c r="BB52" s="77">
        <v>103.49</v>
      </c>
      <c r="BC52" s="47">
        <v>0.5</v>
      </c>
      <c r="BD52" s="31">
        <v>27</v>
      </c>
      <c r="BE52" s="45">
        <v>-0.125</v>
      </c>
      <c r="BF52" s="45">
        <v>0.83</v>
      </c>
      <c r="BG52" s="44">
        <v>91.4</v>
      </c>
      <c r="BH52" s="45">
        <v>104</v>
      </c>
      <c r="BI52" s="45">
        <f t="shared" si="29"/>
        <v>2.7062500000000043</v>
      </c>
      <c r="BJ52" s="45">
        <f t="shared" si="30"/>
        <v>64.681250000000091</v>
      </c>
      <c r="BK52" s="55"/>
      <c r="BL52" s="35"/>
      <c r="BM52" s="55"/>
      <c r="BN52" s="55"/>
    </row>
    <row r="53" spans="5:66" x14ac:dyDescent="0.25">
      <c r="E53" s="31">
        <v>0.23094688221709006</v>
      </c>
      <c r="F53" s="101">
        <v>103.49</v>
      </c>
      <c r="G53" s="47">
        <v>0.54166666666666696</v>
      </c>
      <c r="H53" s="31">
        <v>30</v>
      </c>
      <c r="I53" s="43">
        <v>-1</v>
      </c>
      <c r="J53" s="43">
        <v>0.83</v>
      </c>
      <c r="K53" s="43">
        <v>96.8</v>
      </c>
      <c r="L53" s="34">
        <v>80</v>
      </c>
      <c r="M53" s="43">
        <f t="shared" si="17"/>
        <v>33.869999999999997</v>
      </c>
      <c r="N53" s="43">
        <f t="shared" si="18"/>
        <v>809.51646651270198</v>
      </c>
      <c r="O53" s="45">
        <v>-0.125</v>
      </c>
      <c r="P53" s="45">
        <v>0.83</v>
      </c>
      <c r="Q53" s="45">
        <v>98.6</v>
      </c>
      <c r="R53" s="44">
        <v>80</v>
      </c>
      <c r="S53" s="45">
        <f t="shared" si="19"/>
        <v>36.396249999999995</v>
      </c>
      <c r="T53" s="45">
        <f t="shared" si="20"/>
        <v>869.89559180138542</v>
      </c>
      <c r="U53" s="43">
        <v>-0.125</v>
      </c>
      <c r="V53" s="43">
        <v>0.83</v>
      </c>
      <c r="W53" s="43">
        <v>95</v>
      </c>
      <c r="X53" s="34">
        <v>80</v>
      </c>
      <c r="Y53" s="43">
        <f t="shared" si="21"/>
        <v>32.796250000000001</v>
      </c>
      <c r="Z53" s="43">
        <f t="shared" si="22"/>
        <v>783.85309757505763</v>
      </c>
      <c r="AA53" s="45">
        <v>-0.125</v>
      </c>
      <c r="AB53" s="45">
        <v>0.83</v>
      </c>
      <c r="AC53" s="45">
        <v>96.8</v>
      </c>
      <c r="AD53" s="44">
        <v>80</v>
      </c>
      <c r="AE53" s="45">
        <f t="shared" si="23"/>
        <v>34.596249999999998</v>
      </c>
      <c r="AF53" s="45">
        <f t="shared" si="24"/>
        <v>826.87434468822153</v>
      </c>
      <c r="AG53" s="43">
        <v>-0.125</v>
      </c>
      <c r="AH53" s="43">
        <v>0.83</v>
      </c>
      <c r="AI53" s="43">
        <v>96.8</v>
      </c>
      <c r="AJ53" s="34">
        <v>80</v>
      </c>
      <c r="AK53" s="43">
        <f t="shared" si="25"/>
        <v>34.596249999999998</v>
      </c>
      <c r="AL53" s="43">
        <f t="shared" si="26"/>
        <v>826.87434468822153</v>
      </c>
      <c r="AM53" s="55"/>
      <c r="AN53" s="55"/>
      <c r="AO53" s="31">
        <v>0.23094688221709006</v>
      </c>
      <c r="AP53" s="77">
        <v>103.49</v>
      </c>
      <c r="AQ53" s="47">
        <v>0.54166666666666696</v>
      </c>
      <c r="AR53" s="31">
        <v>30</v>
      </c>
      <c r="AS53" s="45">
        <v>-0.125</v>
      </c>
      <c r="AT53" s="45">
        <v>0.83</v>
      </c>
      <c r="AU53" s="44">
        <v>96</v>
      </c>
      <c r="AV53" s="45">
        <v>111.2</v>
      </c>
      <c r="AW53" s="45">
        <f t="shared" si="31"/>
        <v>2.5962499999999977</v>
      </c>
      <c r="AX53" s="45">
        <f t="shared" si="28"/>
        <v>62.052173787528808</v>
      </c>
      <c r="AY53" s="55"/>
      <c r="AZ53" s="55"/>
      <c r="BA53" s="31">
        <v>0.23094688221709006</v>
      </c>
      <c r="BB53" s="77">
        <v>103.49</v>
      </c>
      <c r="BC53" s="47">
        <v>0.54166666666666696</v>
      </c>
      <c r="BD53" s="31">
        <v>30</v>
      </c>
      <c r="BE53" s="45">
        <v>-0.125</v>
      </c>
      <c r="BF53" s="45">
        <v>0.83</v>
      </c>
      <c r="BG53" s="44">
        <v>96</v>
      </c>
      <c r="BH53" s="45">
        <v>104</v>
      </c>
      <c r="BI53" s="45">
        <f t="shared" si="29"/>
        <v>9.7962500000000006</v>
      </c>
      <c r="BJ53" s="45">
        <f t="shared" si="30"/>
        <v>234.13716224018475</v>
      </c>
      <c r="BK53" s="55"/>
      <c r="BL53" s="35"/>
      <c r="BM53" s="55"/>
      <c r="BN53" s="55"/>
    </row>
    <row r="54" spans="5:66" x14ac:dyDescent="0.25">
      <c r="E54" s="31">
        <v>0.23094688221709006</v>
      </c>
      <c r="F54" s="101">
        <v>103.49</v>
      </c>
      <c r="G54" s="47">
        <v>0.58333333333333404</v>
      </c>
      <c r="H54" s="31">
        <v>32</v>
      </c>
      <c r="I54" s="43">
        <v>-1</v>
      </c>
      <c r="J54" s="43">
        <v>0.83</v>
      </c>
      <c r="K54" s="43">
        <v>96.8</v>
      </c>
      <c r="L54" s="34">
        <v>80</v>
      </c>
      <c r="M54" s="43">
        <f t="shared" si="17"/>
        <v>35.53</v>
      </c>
      <c r="N54" s="43">
        <f t="shared" si="18"/>
        <v>849.19161662817544</v>
      </c>
      <c r="O54" s="45">
        <v>-0.125</v>
      </c>
      <c r="P54" s="45">
        <v>0.83</v>
      </c>
      <c r="Q54" s="45">
        <v>98.6</v>
      </c>
      <c r="R54" s="44">
        <v>80</v>
      </c>
      <c r="S54" s="45">
        <f t="shared" si="19"/>
        <v>38.056249999999991</v>
      </c>
      <c r="T54" s="45">
        <f t="shared" si="20"/>
        <v>909.57074191685876</v>
      </c>
      <c r="U54" s="43">
        <v>-0.125</v>
      </c>
      <c r="V54" s="43">
        <v>0.83</v>
      </c>
      <c r="W54" s="43">
        <v>95</v>
      </c>
      <c r="X54" s="34">
        <v>80</v>
      </c>
      <c r="Y54" s="43">
        <f t="shared" si="21"/>
        <v>34.456249999999997</v>
      </c>
      <c r="Z54" s="43">
        <f t="shared" si="22"/>
        <v>823.52824769053097</v>
      </c>
      <c r="AA54" s="45">
        <v>-0.125</v>
      </c>
      <c r="AB54" s="45">
        <v>0.83</v>
      </c>
      <c r="AC54" s="45">
        <v>96.8</v>
      </c>
      <c r="AD54" s="44">
        <v>80</v>
      </c>
      <c r="AE54" s="45">
        <f t="shared" si="23"/>
        <v>36.256249999999994</v>
      </c>
      <c r="AF54" s="45">
        <f t="shared" si="24"/>
        <v>866.54949480369487</v>
      </c>
      <c r="AG54" s="43">
        <v>-0.125</v>
      </c>
      <c r="AH54" s="43">
        <v>0.83</v>
      </c>
      <c r="AI54" s="43">
        <v>96.8</v>
      </c>
      <c r="AJ54" s="34">
        <v>80</v>
      </c>
      <c r="AK54" s="43">
        <f t="shared" si="25"/>
        <v>36.256249999999994</v>
      </c>
      <c r="AL54" s="43">
        <f t="shared" si="26"/>
        <v>866.54949480369487</v>
      </c>
      <c r="AM54" s="55"/>
      <c r="AN54" s="55"/>
      <c r="AO54" s="31">
        <v>0.23094688221709006</v>
      </c>
      <c r="AP54" s="77">
        <v>103.49</v>
      </c>
      <c r="AQ54" s="47">
        <v>0.58333333333333404</v>
      </c>
      <c r="AR54" s="31">
        <v>32</v>
      </c>
      <c r="AS54" s="45">
        <v>-0.125</v>
      </c>
      <c r="AT54" s="45">
        <v>0.83</v>
      </c>
      <c r="AU54" s="44">
        <v>96.8</v>
      </c>
      <c r="AV54" s="45">
        <v>107.6</v>
      </c>
      <c r="AW54" s="45">
        <f t="shared" si="31"/>
        <v>8.65625</v>
      </c>
      <c r="AX54" s="45">
        <f t="shared" si="28"/>
        <v>206.89037240184754</v>
      </c>
      <c r="AY54" s="55"/>
      <c r="AZ54" s="55"/>
      <c r="BA54" s="31">
        <v>0.23094688221709006</v>
      </c>
      <c r="BB54" s="77">
        <v>103.49</v>
      </c>
      <c r="BC54" s="47">
        <v>0.58333333333333404</v>
      </c>
      <c r="BD54" s="31">
        <v>32</v>
      </c>
      <c r="BE54" s="45">
        <v>-0.125</v>
      </c>
      <c r="BF54" s="45">
        <v>0.83</v>
      </c>
      <c r="BG54" s="44">
        <v>96.8</v>
      </c>
      <c r="BH54" s="45">
        <v>104</v>
      </c>
      <c r="BI54" s="45">
        <f t="shared" si="29"/>
        <v>12.256249999999994</v>
      </c>
      <c r="BJ54" s="45">
        <f t="shared" si="30"/>
        <v>292.93286662817536</v>
      </c>
      <c r="BK54" s="55"/>
      <c r="BL54" s="35"/>
      <c r="BM54" s="55"/>
      <c r="BN54" s="55"/>
    </row>
    <row r="55" spans="5:66" x14ac:dyDescent="0.25">
      <c r="E55" s="31">
        <v>0.23094688221709006</v>
      </c>
      <c r="F55" s="101">
        <v>103.49</v>
      </c>
      <c r="G55" s="47">
        <v>0.625</v>
      </c>
      <c r="H55" s="31">
        <v>33</v>
      </c>
      <c r="I55" s="43">
        <v>-1</v>
      </c>
      <c r="J55" s="43">
        <v>0.83</v>
      </c>
      <c r="K55" s="43">
        <v>96.8</v>
      </c>
      <c r="L55" s="34">
        <v>80</v>
      </c>
      <c r="M55" s="43">
        <f t="shared" si="17"/>
        <v>36.36</v>
      </c>
      <c r="N55" s="43">
        <f t="shared" si="18"/>
        <v>869.02919168591211</v>
      </c>
      <c r="O55" s="45">
        <v>-0.125</v>
      </c>
      <c r="P55" s="45">
        <v>0.83</v>
      </c>
      <c r="Q55" s="45">
        <v>98.6</v>
      </c>
      <c r="R55" s="44">
        <v>80</v>
      </c>
      <c r="S55" s="45">
        <f t="shared" si="19"/>
        <v>38.88624999999999</v>
      </c>
      <c r="T55" s="45">
        <f t="shared" si="20"/>
        <v>929.40831697459544</v>
      </c>
      <c r="U55" s="43">
        <v>-0.125</v>
      </c>
      <c r="V55" s="43">
        <v>0.83</v>
      </c>
      <c r="W55" s="43">
        <v>95</v>
      </c>
      <c r="X55" s="34">
        <v>80</v>
      </c>
      <c r="Y55" s="43">
        <f t="shared" si="21"/>
        <v>35.286249999999995</v>
      </c>
      <c r="Z55" s="43">
        <f t="shared" si="22"/>
        <v>843.36582274826765</v>
      </c>
      <c r="AA55" s="45">
        <v>-0.125</v>
      </c>
      <c r="AB55" s="45">
        <v>0.83</v>
      </c>
      <c r="AC55" s="45">
        <v>96.8</v>
      </c>
      <c r="AD55" s="44">
        <v>80</v>
      </c>
      <c r="AE55" s="45">
        <f t="shared" si="23"/>
        <v>37.086249999999993</v>
      </c>
      <c r="AF55" s="45">
        <f t="shared" si="24"/>
        <v>886.38706986143154</v>
      </c>
      <c r="AG55" s="43">
        <v>-0.125</v>
      </c>
      <c r="AH55" s="43">
        <v>0.83</v>
      </c>
      <c r="AI55" s="43">
        <v>96.8</v>
      </c>
      <c r="AJ55" s="34">
        <v>80</v>
      </c>
      <c r="AK55" s="43">
        <f t="shared" si="25"/>
        <v>37.086249999999993</v>
      </c>
      <c r="AL55" s="43">
        <f t="shared" si="26"/>
        <v>886.38706986143154</v>
      </c>
      <c r="AM55" s="55"/>
      <c r="AN55" s="55"/>
      <c r="AO55" s="31">
        <v>0.23094688221709006</v>
      </c>
      <c r="AP55" s="77">
        <v>103.49</v>
      </c>
      <c r="AQ55" s="47">
        <v>0.625</v>
      </c>
      <c r="AR55" s="31">
        <v>33</v>
      </c>
      <c r="AS55" s="45">
        <v>-0.125</v>
      </c>
      <c r="AT55" s="45">
        <v>0.83</v>
      </c>
      <c r="AU55" s="44">
        <v>89.6</v>
      </c>
      <c r="AV55" s="45">
        <v>104</v>
      </c>
      <c r="AW55" s="45">
        <f t="shared" si="31"/>
        <v>5.8862499999999933</v>
      </c>
      <c r="AX55" s="45">
        <f t="shared" si="28"/>
        <v>140.68545323325617</v>
      </c>
      <c r="AY55" s="55"/>
      <c r="AZ55" s="55"/>
      <c r="BA55" s="31">
        <v>0.23094688221709006</v>
      </c>
      <c r="BB55" s="77">
        <v>103.49</v>
      </c>
      <c r="BC55" s="47">
        <v>0.625</v>
      </c>
      <c r="BD55" s="31">
        <v>33</v>
      </c>
      <c r="BE55" s="45">
        <v>-0.125</v>
      </c>
      <c r="BF55" s="45">
        <v>0.83</v>
      </c>
      <c r="BG55" s="44">
        <v>89.6</v>
      </c>
      <c r="BH55" s="45">
        <v>102.2</v>
      </c>
      <c r="BI55" s="45">
        <f t="shared" si="29"/>
        <v>7.6862499999999905</v>
      </c>
      <c r="BJ55" s="45">
        <f t="shared" si="30"/>
        <v>183.70670034642006</v>
      </c>
      <c r="BK55" s="55"/>
      <c r="BL55" s="35"/>
      <c r="BM55" s="55"/>
      <c r="BN55" s="55"/>
    </row>
    <row r="56" spans="5:66" x14ac:dyDescent="0.25">
      <c r="E56" s="31">
        <v>0.23094688221709006</v>
      </c>
      <c r="F56" s="101">
        <v>103.49</v>
      </c>
      <c r="G56" s="47">
        <v>0.66666666666666696</v>
      </c>
      <c r="H56" s="31">
        <v>33</v>
      </c>
      <c r="I56" s="43">
        <v>-1</v>
      </c>
      <c r="J56" s="43">
        <v>0.83</v>
      </c>
      <c r="K56" s="43">
        <v>96.8</v>
      </c>
      <c r="L56" s="34">
        <v>80</v>
      </c>
      <c r="M56" s="43">
        <f t="shared" si="17"/>
        <v>36.36</v>
      </c>
      <c r="N56" s="43">
        <f t="shared" si="18"/>
        <v>869.02919168591211</v>
      </c>
      <c r="O56" s="45">
        <v>-0.125</v>
      </c>
      <c r="P56" s="45">
        <v>0.83</v>
      </c>
      <c r="Q56" s="45">
        <v>98.6</v>
      </c>
      <c r="R56" s="44">
        <v>80</v>
      </c>
      <c r="S56" s="45">
        <f t="shared" si="19"/>
        <v>38.88624999999999</v>
      </c>
      <c r="T56" s="45">
        <f t="shared" si="20"/>
        <v>929.40831697459544</v>
      </c>
      <c r="U56" s="43">
        <v>-0.125</v>
      </c>
      <c r="V56" s="43">
        <v>0.83</v>
      </c>
      <c r="W56" s="43">
        <v>95</v>
      </c>
      <c r="X56" s="34">
        <v>80</v>
      </c>
      <c r="Y56" s="43">
        <f t="shared" si="21"/>
        <v>35.286249999999995</v>
      </c>
      <c r="Z56" s="43">
        <f t="shared" si="22"/>
        <v>843.36582274826765</v>
      </c>
      <c r="AA56" s="45">
        <v>-0.125</v>
      </c>
      <c r="AB56" s="45">
        <v>0.83</v>
      </c>
      <c r="AC56" s="45">
        <v>96.8</v>
      </c>
      <c r="AD56" s="44">
        <v>80</v>
      </c>
      <c r="AE56" s="45">
        <f t="shared" si="23"/>
        <v>37.086249999999993</v>
      </c>
      <c r="AF56" s="45">
        <f t="shared" si="24"/>
        <v>886.38706986143154</v>
      </c>
      <c r="AG56" s="43">
        <v>-0.125</v>
      </c>
      <c r="AH56" s="43">
        <v>0.83</v>
      </c>
      <c r="AI56" s="43">
        <v>96.8</v>
      </c>
      <c r="AJ56" s="34">
        <v>80</v>
      </c>
      <c r="AK56" s="43">
        <f t="shared" si="25"/>
        <v>37.086249999999993</v>
      </c>
      <c r="AL56" s="43">
        <f t="shared" si="26"/>
        <v>886.38706986143154</v>
      </c>
      <c r="AM56" s="55"/>
      <c r="AN56" s="55"/>
      <c r="AO56" s="31">
        <v>0.23094688221709006</v>
      </c>
      <c r="AP56" s="77">
        <v>103.49</v>
      </c>
      <c r="AQ56" s="47">
        <v>0.66666666666666696</v>
      </c>
      <c r="AR56" s="31">
        <v>33</v>
      </c>
      <c r="AS56" s="45">
        <v>-0.125</v>
      </c>
      <c r="AT56" s="45">
        <v>0.83</v>
      </c>
      <c r="AU56" s="44">
        <v>87</v>
      </c>
      <c r="AV56" s="45">
        <v>100.4</v>
      </c>
      <c r="AW56" s="45">
        <f t="shared" si="31"/>
        <v>6.8862499999999933</v>
      </c>
      <c r="AX56" s="45">
        <f t="shared" si="28"/>
        <v>164.58614607390282</v>
      </c>
      <c r="AY56" s="55"/>
      <c r="AZ56" s="55"/>
      <c r="BA56" s="31">
        <v>0.23094688221709006</v>
      </c>
      <c r="BB56" s="77">
        <v>103.49</v>
      </c>
      <c r="BC56" s="47">
        <v>0.66666666666666696</v>
      </c>
      <c r="BD56" s="31">
        <v>33</v>
      </c>
      <c r="BE56" s="45">
        <v>-0.125</v>
      </c>
      <c r="BF56" s="45">
        <v>0.83</v>
      </c>
      <c r="BG56" s="44">
        <v>87</v>
      </c>
      <c r="BH56" s="45">
        <v>100.4</v>
      </c>
      <c r="BI56" s="45">
        <f t="shared" si="29"/>
        <v>6.8862499999999933</v>
      </c>
      <c r="BJ56" s="45">
        <f t="shared" si="30"/>
        <v>164.58614607390282</v>
      </c>
      <c r="BK56" s="55"/>
      <c r="BL56" s="35"/>
      <c r="BM56" s="55"/>
      <c r="BN56" s="55"/>
    </row>
    <row r="57" spans="5:66" x14ac:dyDescent="0.25">
      <c r="E57" s="31">
        <v>0.23094688221709006</v>
      </c>
      <c r="F57" s="101">
        <v>103.49</v>
      </c>
      <c r="G57" s="47">
        <v>0.70833333333333404</v>
      </c>
      <c r="H57" s="31">
        <v>32</v>
      </c>
      <c r="I57" s="43">
        <v>-1</v>
      </c>
      <c r="J57" s="43">
        <v>0.83</v>
      </c>
      <c r="K57" s="43">
        <v>96.8</v>
      </c>
      <c r="L57" s="34">
        <v>80</v>
      </c>
      <c r="M57" s="43">
        <f t="shared" si="17"/>
        <v>35.53</v>
      </c>
      <c r="N57" s="43">
        <f t="shared" si="18"/>
        <v>849.19161662817544</v>
      </c>
      <c r="O57" s="45">
        <v>-0.125</v>
      </c>
      <c r="P57" s="45">
        <v>0.83</v>
      </c>
      <c r="Q57" s="45">
        <v>98.6</v>
      </c>
      <c r="R57" s="44">
        <v>80</v>
      </c>
      <c r="S57" s="45">
        <f t="shared" si="19"/>
        <v>38.056249999999991</v>
      </c>
      <c r="T57" s="45">
        <f t="shared" si="20"/>
        <v>909.57074191685876</v>
      </c>
      <c r="U57" s="43">
        <v>-0.125</v>
      </c>
      <c r="V57" s="43">
        <v>0.83</v>
      </c>
      <c r="W57" s="43">
        <v>95</v>
      </c>
      <c r="X57" s="34">
        <v>80</v>
      </c>
      <c r="Y57" s="43">
        <f t="shared" si="21"/>
        <v>34.456249999999997</v>
      </c>
      <c r="Z57" s="43">
        <f t="shared" si="22"/>
        <v>823.52824769053097</v>
      </c>
      <c r="AA57" s="45">
        <v>-0.125</v>
      </c>
      <c r="AB57" s="45">
        <v>0.83</v>
      </c>
      <c r="AC57" s="45">
        <v>96.8</v>
      </c>
      <c r="AD57" s="44">
        <v>80</v>
      </c>
      <c r="AE57" s="45">
        <f t="shared" si="23"/>
        <v>36.256249999999994</v>
      </c>
      <c r="AF57" s="45">
        <f t="shared" si="24"/>
        <v>866.54949480369487</v>
      </c>
      <c r="AG57" s="43">
        <v>-0.125</v>
      </c>
      <c r="AH57" s="43">
        <v>0.83</v>
      </c>
      <c r="AI57" s="43">
        <v>96.8</v>
      </c>
      <c r="AJ57" s="34">
        <v>80</v>
      </c>
      <c r="AK57" s="43">
        <f t="shared" si="25"/>
        <v>36.256249999999994</v>
      </c>
      <c r="AL57" s="43">
        <f t="shared" si="26"/>
        <v>866.54949480369487</v>
      </c>
      <c r="AM57" s="55"/>
      <c r="AN57" s="55"/>
      <c r="AO57" s="31">
        <v>0.23094688221709006</v>
      </c>
      <c r="AP57" s="77">
        <v>103.49</v>
      </c>
      <c r="AQ57" s="47">
        <v>0.70833333333333404</v>
      </c>
      <c r="AR57" s="31">
        <v>32</v>
      </c>
      <c r="AS57" s="45">
        <v>-0.125</v>
      </c>
      <c r="AT57" s="45">
        <v>0.83</v>
      </c>
      <c r="AU57" s="44">
        <v>84.2</v>
      </c>
      <c r="AV57" s="45">
        <v>95</v>
      </c>
      <c r="AW57" s="45">
        <f t="shared" si="31"/>
        <v>8.65625</v>
      </c>
      <c r="AX57" s="45">
        <f t="shared" si="28"/>
        <v>206.89037240184754</v>
      </c>
      <c r="AY57" s="55"/>
      <c r="AZ57" s="55"/>
      <c r="BA57" s="31">
        <v>0.23094688221709006</v>
      </c>
      <c r="BB57" s="77">
        <v>103.49</v>
      </c>
      <c r="BC57" s="47">
        <v>0.70833333333333404</v>
      </c>
      <c r="BD57" s="31">
        <v>32</v>
      </c>
      <c r="BE57" s="45">
        <v>-0.125</v>
      </c>
      <c r="BF57" s="45">
        <v>0.83</v>
      </c>
      <c r="BG57" s="44">
        <v>84.2</v>
      </c>
      <c r="BH57" s="45">
        <v>93.2</v>
      </c>
      <c r="BI57" s="45">
        <f t="shared" si="29"/>
        <v>10.456249999999997</v>
      </c>
      <c r="BJ57" s="45">
        <f t="shared" si="30"/>
        <v>249.91161951501144</v>
      </c>
      <c r="BK57" s="55"/>
      <c r="BL57" s="35"/>
      <c r="BM57" s="55"/>
      <c r="BN57" s="55"/>
    </row>
    <row r="58" spans="5:66" x14ac:dyDescent="0.25">
      <c r="E58" s="31">
        <v>0.23094688221709006</v>
      </c>
      <c r="F58" s="101">
        <v>103.49</v>
      </c>
      <c r="G58" s="47">
        <v>0.75</v>
      </c>
      <c r="H58" s="31">
        <v>32</v>
      </c>
      <c r="I58" s="43">
        <v>-1</v>
      </c>
      <c r="J58" s="43">
        <v>0.83</v>
      </c>
      <c r="K58" s="43">
        <v>96.8</v>
      </c>
      <c r="L58" s="34">
        <v>80</v>
      </c>
      <c r="M58" s="43">
        <f t="shared" si="17"/>
        <v>35.53</v>
      </c>
      <c r="N58" s="43">
        <f t="shared" si="18"/>
        <v>849.19161662817544</v>
      </c>
      <c r="O58" s="45">
        <v>-0.125</v>
      </c>
      <c r="P58" s="45">
        <v>0.83</v>
      </c>
      <c r="Q58" s="45">
        <v>98.6</v>
      </c>
      <c r="R58" s="44">
        <v>80</v>
      </c>
      <c r="S58" s="45">
        <f t="shared" si="19"/>
        <v>38.056249999999991</v>
      </c>
      <c r="T58" s="45">
        <f t="shared" si="20"/>
        <v>909.57074191685876</v>
      </c>
      <c r="U58" s="43">
        <v>-0.125</v>
      </c>
      <c r="V58" s="43">
        <v>0.83</v>
      </c>
      <c r="W58" s="43">
        <v>95</v>
      </c>
      <c r="X58" s="34">
        <v>80</v>
      </c>
      <c r="Y58" s="43">
        <f t="shared" si="21"/>
        <v>34.456249999999997</v>
      </c>
      <c r="Z58" s="43">
        <f t="shared" si="22"/>
        <v>823.52824769053097</v>
      </c>
      <c r="AA58" s="45">
        <v>-0.125</v>
      </c>
      <c r="AB58" s="45">
        <v>0.83</v>
      </c>
      <c r="AC58" s="45">
        <v>96.8</v>
      </c>
      <c r="AD58" s="44">
        <v>80</v>
      </c>
      <c r="AE58" s="45">
        <f t="shared" si="23"/>
        <v>36.256249999999994</v>
      </c>
      <c r="AF58" s="45">
        <f t="shared" si="24"/>
        <v>866.54949480369487</v>
      </c>
      <c r="AG58" s="43">
        <v>-0.125</v>
      </c>
      <c r="AH58" s="43">
        <v>0.83</v>
      </c>
      <c r="AI58" s="43">
        <v>96.8</v>
      </c>
      <c r="AJ58" s="34">
        <v>80</v>
      </c>
      <c r="AK58" s="43">
        <f t="shared" si="25"/>
        <v>36.256249999999994</v>
      </c>
      <c r="AL58" s="43">
        <f t="shared" si="26"/>
        <v>866.54949480369487</v>
      </c>
      <c r="AM58" s="55"/>
      <c r="AN58" s="55"/>
      <c r="AO58" s="31">
        <v>0.23094688221709006</v>
      </c>
      <c r="AP58" s="77">
        <v>103.49</v>
      </c>
      <c r="AQ58" s="47">
        <v>0.75</v>
      </c>
      <c r="AR58" s="31">
        <v>32</v>
      </c>
      <c r="AS58" s="45">
        <v>-0.125</v>
      </c>
      <c r="AT58" s="45">
        <v>0.83</v>
      </c>
      <c r="AU58" s="44">
        <v>82.4</v>
      </c>
      <c r="AV58" s="45">
        <v>86</v>
      </c>
      <c r="AW58" s="45">
        <f t="shared" si="31"/>
        <v>15.856250000000003</v>
      </c>
      <c r="AX58" s="45">
        <f t="shared" si="28"/>
        <v>378.97536085450349</v>
      </c>
      <c r="AY58" s="55"/>
      <c r="AZ58" s="55"/>
      <c r="BA58" s="31">
        <v>0.23094688221709006</v>
      </c>
      <c r="BB58" s="77">
        <v>103.49</v>
      </c>
      <c r="BC58" s="47">
        <v>0.75</v>
      </c>
      <c r="BD58" s="31">
        <v>32</v>
      </c>
      <c r="BE58" s="45">
        <v>-0.125</v>
      </c>
      <c r="BF58" s="45">
        <v>0.83</v>
      </c>
      <c r="BG58" s="44">
        <v>82.4</v>
      </c>
      <c r="BH58" s="45">
        <v>86</v>
      </c>
      <c r="BI58" s="45">
        <f t="shared" si="29"/>
        <v>15.856250000000003</v>
      </c>
      <c r="BJ58" s="45">
        <f t="shared" si="30"/>
        <v>378.97536085450349</v>
      </c>
      <c r="BK58" s="55"/>
      <c r="BL58" s="35"/>
      <c r="BM58" s="55"/>
      <c r="BN58" s="55"/>
    </row>
    <row r="59" spans="5:66" x14ac:dyDescent="0.25">
      <c r="E59" s="31">
        <v>0.23094688221709006</v>
      </c>
      <c r="F59" s="101">
        <v>103.49</v>
      </c>
      <c r="G59" s="47">
        <v>0.79166666666666696</v>
      </c>
      <c r="H59" s="31">
        <v>31</v>
      </c>
      <c r="I59" s="43">
        <v>-1</v>
      </c>
      <c r="J59" s="43">
        <v>0.83</v>
      </c>
      <c r="K59" s="43">
        <v>96.8</v>
      </c>
      <c r="L59" s="34">
        <v>80</v>
      </c>
      <c r="M59" s="43">
        <f t="shared" si="17"/>
        <v>34.699999999999996</v>
      </c>
      <c r="N59" s="43">
        <f t="shared" si="18"/>
        <v>829.35404157043865</v>
      </c>
      <c r="O59" s="45">
        <v>-0.125</v>
      </c>
      <c r="P59" s="45">
        <v>0.83</v>
      </c>
      <c r="Q59" s="45">
        <v>98.6</v>
      </c>
      <c r="R59" s="44">
        <v>80</v>
      </c>
      <c r="S59" s="45">
        <f t="shared" si="19"/>
        <v>37.226249999999993</v>
      </c>
      <c r="T59" s="45">
        <f t="shared" si="20"/>
        <v>889.73316685912209</v>
      </c>
      <c r="U59" s="43">
        <v>-0.125</v>
      </c>
      <c r="V59" s="43">
        <v>0.83</v>
      </c>
      <c r="W59" s="43">
        <v>95</v>
      </c>
      <c r="X59" s="34">
        <v>80</v>
      </c>
      <c r="Y59" s="43">
        <f t="shared" si="21"/>
        <v>33.626249999999999</v>
      </c>
      <c r="Z59" s="43">
        <f t="shared" si="22"/>
        <v>803.6906726327943</v>
      </c>
      <c r="AA59" s="45">
        <v>-0.125</v>
      </c>
      <c r="AB59" s="45">
        <v>0.83</v>
      </c>
      <c r="AC59" s="45">
        <v>96.8</v>
      </c>
      <c r="AD59" s="44">
        <v>80</v>
      </c>
      <c r="AE59" s="45">
        <f t="shared" si="23"/>
        <v>35.426249999999996</v>
      </c>
      <c r="AF59" s="45">
        <f t="shared" si="24"/>
        <v>846.7119197459582</v>
      </c>
      <c r="AG59" s="43">
        <v>-0.125</v>
      </c>
      <c r="AH59" s="43">
        <v>0.83</v>
      </c>
      <c r="AI59" s="43">
        <v>96.8</v>
      </c>
      <c r="AJ59" s="34">
        <v>80</v>
      </c>
      <c r="AK59" s="43">
        <f t="shared" si="25"/>
        <v>35.426249999999996</v>
      </c>
      <c r="AL59" s="43">
        <f t="shared" si="26"/>
        <v>846.7119197459582</v>
      </c>
      <c r="AM59" s="55"/>
      <c r="AN59" s="55"/>
      <c r="AO59" s="31">
        <v>0.23094688221709006</v>
      </c>
      <c r="AP59" s="77">
        <v>103.49</v>
      </c>
      <c r="AQ59" s="47">
        <v>0.79166666666666696</v>
      </c>
      <c r="AR59" s="31">
        <v>31</v>
      </c>
      <c r="AS59" s="45">
        <v>-0.125</v>
      </c>
      <c r="AT59" s="45">
        <v>0.83</v>
      </c>
      <c r="AU59" s="44">
        <v>82.4</v>
      </c>
      <c r="AV59" s="45">
        <v>84.2</v>
      </c>
      <c r="AW59" s="45">
        <f t="shared" si="31"/>
        <v>16.826250000000002</v>
      </c>
      <c r="AX59" s="45">
        <f t="shared" si="28"/>
        <v>402.15903290993072</v>
      </c>
      <c r="AY59" s="55"/>
      <c r="AZ59" s="55"/>
      <c r="BA59" s="31">
        <v>0.23094688221709006</v>
      </c>
      <c r="BB59" s="77">
        <v>103.49</v>
      </c>
      <c r="BC59" s="47">
        <v>0.79166666666666696</v>
      </c>
      <c r="BD59" s="31">
        <v>31</v>
      </c>
      <c r="BE59" s="45">
        <v>-0.125</v>
      </c>
      <c r="BF59" s="45">
        <v>0.83</v>
      </c>
      <c r="BG59" s="44">
        <v>82.4</v>
      </c>
      <c r="BH59" s="45">
        <v>82.4</v>
      </c>
      <c r="BI59" s="45">
        <f t="shared" si="29"/>
        <v>18.626249999999999</v>
      </c>
      <c r="BJ59" s="45">
        <f t="shared" si="30"/>
        <v>445.18028002309461</v>
      </c>
      <c r="BK59" s="55"/>
      <c r="BL59" s="35"/>
      <c r="BM59" s="55"/>
      <c r="BN59" s="55"/>
    </row>
    <row r="60" spans="5:66" x14ac:dyDescent="0.25">
      <c r="E60" s="31">
        <v>0.23094688221709006</v>
      </c>
      <c r="F60" s="101">
        <v>103.49</v>
      </c>
      <c r="G60" s="47">
        <v>0.83333333333333404</v>
      </c>
      <c r="H60" s="31">
        <v>30</v>
      </c>
      <c r="I60" s="43">
        <v>-1</v>
      </c>
      <c r="J60" s="43">
        <v>0.83</v>
      </c>
      <c r="K60" s="43">
        <v>96.8</v>
      </c>
      <c r="L60" s="34">
        <v>80</v>
      </c>
      <c r="M60" s="43">
        <f t="shared" si="17"/>
        <v>33.869999999999997</v>
      </c>
      <c r="N60" s="43">
        <f t="shared" si="18"/>
        <v>809.51646651270198</v>
      </c>
      <c r="O60" s="45">
        <v>-0.125</v>
      </c>
      <c r="P60" s="45">
        <v>0.83</v>
      </c>
      <c r="Q60" s="45">
        <v>98.6</v>
      </c>
      <c r="R60" s="44">
        <v>80</v>
      </c>
      <c r="S60" s="45">
        <f t="shared" si="19"/>
        <v>36.396249999999995</v>
      </c>
      <c r="T60" s="45">
        <f t="shared" si="20"/>
        <v>869.89559180138542</v>
      </c>
      <c r="U60" s="43">
        <v>-0.125</v>
      </c>
      <c r="V60" s="43">
        <v>0.83</v>
      </c>
      <c r="W60" s="43">
        <v>95</v>
      </c>
      <c r="X60" s="34">
        <v>80</v>
      </c>
      <c r="Y60" s="43">
        <f t="shared" si="21"/>
        <v>32.796250000000001</v>
      </c>
      <c r="Z60" s="43">
        <f t="shared" si="22"/>
        <v>783.85309757505763</v>
      </c>
      <c r="AA60" s="45">
        <v>-0.125</v>
      </c>
      <c r="AB60" s="45">
        <v>0.83</v>
      </c>
      <c r="AC60" s="45">
        <v>96.8</v>
      </c>
      <c r="AD60" s="44">
        <v>80</v>
      </c>
      <c r="AE60" s="45">
        <f t="shared" si="23"/>
        <v>34.596249999999998</v>
      </c>
      <c r="AF60" s="45">
        <f t="shared" si="24"/>
        <v>826.87434468822153</v>
      </c>
      <c r="AG60" s="43">
        <v>-0.125</v>
      </c>
      <c r="AH60" s="43">
        <v>0.83</v>
      </c>
      <c r="AI60" s="43">
        <v>96.8</v>
      </c>
      <c r="AJ60" s="34">
        <v>80</v>
      </c>
      <c r="AK60" s="43">
        <f t="shared" si="25"/>
        <v>34.596249999999998</v>
      </c>
      <c r="AL60" s="43">
        <f t="shared" si="26"/>
        <v>826.87434468822153</v>
      </c>
      <c r="AM60" s="55"/>
      <c r="AN60" s="55"/>
      <c r="AO60" s="31">
        <v>0.23094688221709006</v>
      </c>
      <c r="AP60" s="77">
        <v>103.49</v>
      </c>
      <c r="AQ60" s="47">
        <v>0.83333333333333404</v>
      </c>
      <c r="AR60" s="31">
        <v>30</v>
      </c>
      <c r="AS60" s="45">
        <v>-0.125</v>
      </c>
      <c r="AT60" s="45">
        <v>0.83</v>
      </c>
      <c r="AU60" s="44">
        <v>80.599999999999994</v>
      </c>
      <c r="AV60" s="45">
        <v>82.4</v>
      </c>
      <c r="AW60" s="45">
        <f t="shared" si="31"/>
        <v>15.996249999999989</v>
      </c>
      <c r="AX60" s="45">
        <f t="shared" si="28"/>
        <v>382.3214578521937</v>
      </c>
      <c r="AY60" s="55"/>
      <c r="AZ60" s="55"/>
      <c r="BA60" s="31">
        <v>0.23094688221709006</v>
      </c>
      <c r="BB60" s="77">
        <v>103.49</v>
      </c>
      <c r="BC60" s="47">
        <v>0.83333333333333404</v>
      </c>
      <c r="BD60" s="31">
        <v>30</v>
      </c>
      <c r="BE60" s="45">
        <v>-0.125</v>
      </c>
      <c r="BF60" s="45">
        <v>0.83</v>
      </c>
      <c r="BG60" s="44">
        <v>80.599999999999994</v>
      </c>
      <c r="BH60" s="45">
        <v>80.599999999999994</v>
      </c>
      <c r="BI60" s="45">
        <f t="shared" si="29"/>
        <v>17.796250000000001</v>
      </c>
      <c r="BJ60" s="45">
        <f t="shared" si="30"/>
        <v>425.34270496535794</v>
      </c>
      <c r="BK60" s="55"/>
      <c r="BL60" s="35"/>
      <c r="BM60" s="55"/>
      <c r="BN60" s="55"/>
    </row>
    <row r="61" spans="5:66" x14ac:dyDescent="0.25">
      <c r="E61" s="31">
        <v>0.23094688221709006</v>
      </c>
      <c r="F61" s="101">
        <v>103.49</v>
      </c>
      <c r="G61" s="47">
        <v>0.875</v>
      </c>
      <c r="H61" s="31">
        <v>28</v>
      </c>
      <c r="I61" s="43">
        <v>-1</v>
      </c>
      <c r="J61" s="43">
        <v>0.83</v>
      </c>
      <c r="K61" s="43">
        <v>96.8</v>
      </c>
      <c r="L61" s="34">
        <v>80</v>
      </c>
      <c r="M61" s="43">
        <f t="shared" si="17"/>
        <v>32.209999999999994</v>
      </c>
      <c r="N61" s="43">
        <f t="shared" si="18"/>
        <v>769.84131639722841</v>
      </c>
      <c r="O61" s="45">
        <v>-0.125</v>
      </c>
      <c r="P61" s="45">
        <v>0.83</v>
      </c>
      <c r="Q61" s="45">
        <v>98.6</v>
      </c>
      <c r="R61" s="44">
        <v>80</v>
      </c>
      <c r="S61" s="45">
        <f t="shared" si="19"/>
        <v>34.736249999999998</v>
      </c>
      <c r="T61" s="45">
        <f t="shared" si="20"/>
        <v>830.22044168591208</v>
      </c>
      <c r="U61" s="43">
        <v>-0.125</v>
      </c>
      <c r="V61" s="43">
        <v>0.83</v>
      </c>
      <c r="W61" s="43">
        <v>95</v>
      </c>
      <c r="X61" s="34">
        <v>80</v>
      </c>
      <c r="Y61" s="43">
        <f t="shared" si="21"/>
        <v>31.13625</v>
      </c>
      <c r="Z61" s="43">
        <f t="shared" si="22"/>
        <v>744.17794745958417</v>
      </c>
      <c r="AA61" s="45">
        <v>-0.125</v>
      </c>
      <c r="AB61" s="45">
        <v>0.83</v>
      </c>
      <c r="AC61" s="45">
        <v>96.8</v>
      </c>
      <c r="AD61" s="44">
        <v>80</v>
      </c>
      <c r="AE61" s="45">
        <f t="shared" si="23"/>
        <v>32.936250000000001</v>
      </c>
      <c r="AF61" s="45">
        <f t="shared" si="24"/>
        <v>787.19919457274818</v>
      </c>
      <c r="AG61" s="43">
        <v>-0.125</v>
      </c>
      <c r="AH61" s="43">
        <v>0.83</v>
      </c>
      <c r="AI61" s="43">
        <v>96.8</v>
      </c>
      <c r="AJ61" s="34">
        <v>80</v>
      </c>
      <c r="AK61" s="43">
        <f t="shared" si="25"/>
        <v>32.936250000000001</v>
      </c>
      <c r="AL61" s="43">
        <f t="shared" si="26"/>
        <v>787.19919457274818</v>
      </c>
      <c r="AM61" s="55"/>
      <c r="AN61" s="55"/>
      <c r="AO61" s="31">
        <v>0.23094688221709006</v>
      </c>
      <c r="AP61" s="77">
        <v>103.49</v>
      </c>
      <c r="AQ61" s="47">
        <v>0.875</v>
      </c>
      <c r="AR61" s="31">
        <v>28</v>
      </c>
      <c r="AS61" s="45">
        <v>-0.125</v>
      </c>
      <c r="AT61" s="45">
        <v>0.83</v>
      </c>
      <c r="AU61" s="44">
        <v>80.599999999999994</v>
      </c>
      <c r="AV61" s="45">
        <v>80.599999999999994</v>
      </c>
      <c r="AW61" s="45">
        <f t="shared" si="31"/>
        <v>16.13625</v>
      </c>
      <c r="AX61" s="45">
        <f t="shared" si="28"/>
        <v>385.66755484988448</v>
      </c>
      <c r="AY61" s="55"/>
      <c r="AZ61" s="55"/>
      <c r="BA61" s="31">
        <v>0.23094688221709006</v>
      </c>
      <c r="BB61" s="77">
        <v>103.49</v>
      </c>
      <c r="BC61" s="47">
        <v>0.875</v>
      </c>
      <c r="BD61" s="31">
        <v>28</v>
      </c>
      <c r="BE61" s="45">
        <v>-0.125</v>
      </c>
      <c r="BF61" s="45">
        <v>0.83</v>
      </c>
      <c r="BG61" s="44">
        <v>80.599999999999994</v>
      </c>
      <c r="BH61" s="45">
        <v>78.8</v>
      </c>
      <c r="BI61" s="45">
        <f t="shared" si="29"/>
        <v>17.936249999999998</v>
      </c>
      <c r="BJ61" s="45">
        <f t="shared" si="30"/>
        <v>428.68880196304838</v>
      </c>
      <c r="BK61" s="55"/>
      <c r="BL61" s="35"/>
      <c r="BM61" s="55"/>
      <c r="BN61" s="55"/>
    </row>
    <row r="62" spans="5:66" x14ac:dyDescent="0.25">
      <c r="E62" s="31">
        <v>0.23094688221709006</v>
      </c>
      <c r="F62" s="101">
        <v>103.49</v>
      </c>
      <c r="G62" s="47">
        <v>0.91666666666666696</v>
      </c>
      <c r="H62" s="31">
        <v>26</v>
      </c>
      <c r="I62" s="43">
        <v>-1</v>
      </c>
      <c r="J62" s="43">
        <v>0.83</v>
      </c>
      <c r="K62" s="43">
        <v>96.8</v>
      </c>
      <c r="L62" s="34">
        <v>80</v>
      </c>
      <c r="M62" s="43">
        <f t="shared" si="17"/>
        <v>30.549999999999997</v>
      </c>
      <c r="N62" s="43">
        <f t="shared" si="18"/>
        <v>730.16616628175507</v>
      </c>
      <c r="O62" s="45">
        <v>-0.125</v>
      </c>
      <c r="P62" s="45">
        <v>0.83</v>
      </c>
      <c r="Q62" s="45">
        <v>98.6</v>
      </c>
      <c r="R62" s="44">
        <v>80</v>
      </c>
      <c r="S62" s="45">
        <f t="shared" si="19"/>
        <v>33.076249999999995</v>
      </c>
      <c r="T62" s="45">
        <f t="shared" si="20"/>
        <v>790.54529157043862</v>
      </c>
      <c r="U62" s="43">
        <v>-0.125</v>
      </c>
      <c r="V62" s="43">
        <v>0.83</v>
      </c>
      <c r="W62" s="43">
        <v>95</v>
      </c>
      <c r="X62" s="34">
        <v>80</v>
      </c>
      <c r="Y62" s="43">
        <f t="shared" si="21"/>
        <v>29.47625</v>
      </c>
      <c r="Z62" s="43">
        <f t="shared" si="22"/>
        <v>704.50279734411083</v>
      </c>
      <c r="AA62" s="45">
        <v>-0.125</v>
      </c>
      <c r="AB62" s="45">
        <v>0.83</v>
      </c>
      <c r="AC62" s="45">
        <v>96.8</v>
      </c>
      <c r="AD62" s="44">
        <v>80</v>
      </c>
      <c r="AE62" s="45">
        <f t="shared" si="23"/>
        <v>31.276249999999997</v>
      </c>
      <c r="AF62" s="45">
        <f t="shared" si="24"/>
        <v>747.52404445727473</v>
      </c>
      <c r="AG62" s="43">
        <v>-0.125</v>
      </c>
      <c r="AH62" s="43">
        <v>0.83</v>
      </c>
      <c r="AI62" s="43">
        <v>96.8</v>
      </c>
      <c r="AJ62" s="34">
        <v>80</v>
      </c>
      <c r="AK62" s="43">
        <f t="shared" si="25"/>
        <v>31.276249999999997</v>
      </c>
      <c r="AL62" s="43">
        <f t="shared" si="26"/>
        <v>747.52404445727473</v>
      </c>
      <c r="AM62" s="55"/>
      <c r="AN62" s="55"/>
      <c r="AO62" s="31">
        <v>0.23094688221709006</v>
      </c>
      <c r="AP62" s="77">
        <v>103.49</v>
      </c>
      <c r="AQ62" s="47">
        <v>0.91666666666666696</v>
      </c>
      <c r="AR62" s="31">
        <v>26</v>
      </c>
      <c r="AS62" s="45">
        <v>-0.125</v>
      </c>
      <c r="AT62" s="45">
        <v>0.83</v>
      </c>
      <c r="AU62" s="44">
        <v>81</v>
      </c>
      <c r="AV62" s="45">
        <v>78.8</v>
      </c>
      <c r="AW62" s="45">
        <f t="shared" si="31"/>
        <v>16.676250000000003</v>
      </c>
      <c r="AX62" s="45">
        <f t="shared" si="28"/>
        <v>398.57392898383375</v>
      </c>
      <c r="AY62" s="55"/>
      <c r="AZ62" s="55"/>
      <c r="BA62" s="31">
        <v>0.23094688221709006</v>
      </c>
      <c r="BB62" s="77">
        <v>103.49</v>
      </c>
      <c r="BC62" s="47">
        <v>0.91666666666666696</v>
      </c>
      <c r="BD62" s="31">
        <v>26</v>
      </c>
      <c r="BE62" s="45">
        <v>-0.125</v>
      </c>
      <c r="BF62" s="45">
        <v>0.83</v>
      </c>
      <c r="BG62" s="44">
        <v>81</v>
      </c>
      <c r="BH62" s="45">
        <v>78.8</v>
      </c>
      <c r="BI62" s="45">
        <f t="shared" si="29"/>
        <v>16.676250000000003</v>
      </c>
      <c r="BJ62" s="45">
        <f t="shared" si="30"/>
        <v>398.57392898383375</v>
      </c>
      <c r="BK62" s="55"/>
      <c r="BL62" s="35"/>
      <c r="BM62" s="55"/>
      <c r="BN62" s="55"/>
    </row>
    <row r="63" spans="5:66" x14ac:dyDescent="0.25">
      <c r="E63" s="31">
        <v>0.23094688221709006</v>
      </c>
      <c r="F63" s="101">
        <v>103.49</v>
      </c>
      <c r="G63" s="47">
        <v>0.95833333333333404</v>
      </c>
      <c r="H63" s="31">
        <v>24</v>
      </c>
      <c r="I63" s="43">
        <v>-1</v>
      </c>
      <c r="J63" s="43">
        <v>0.83</v>
      </c>
      <c r="K63" s="43">
        <v>96.8</v>
      </c>
      <c r="L63" s="34">
        <v>80</v>
      </c>
      <c r="M63" s="43">
        <f t="shared" si="17"/>
        <v>28.889999999999997</v>
      </c>
      <c r="N63" s="43">
        <f t="shared" si="18"/>
        <v>690.49101616628161</v>
      </c>
      <c r="O63" s="45">
        <v>-0.125</v>
      </c>
      <c r="P63" s="45">
        <v>0.83</v>
      </c>
      <c r="Q63" s="45">
        <v>98.6</v>
      </c>
      <c r="R63" s="44">
        <v>80</v>
      </c>
      <c r="S63" s="45">
        <f t="shared" si="19"/>
        <v>31.416249999999994</v>
      </c>
      <c r="T63" s="45">
        <f t="shared" si="20"/>
        <v>750.87014145496516</v>
      </c>
      <c r="U63" s="43">
        <v>-0.125</v>
      </c>
      <c r="V63" s="43">
        <v>0.83</v>
      </c>
      <c r="W63" s="43">
        <v>95</v>
      </c>
      <c r="X63" s="34">
        <v>80</v>
      </c>
      <c r="Y63" s="43">
        <f t="shared" si="21"/>
        <v>27.81625</v>
      </c>
      <c r="Z63" s="43">
        <f t="shared" si="22"/>
        <v>664.82764722863737</v>
      </c>
      <c r="AA63" s="45">
        <v>-0.125</v>
      </c>
      <c r="AB63" s="45">
        <v>0.83</v>
      </c>
      <c r="AC63" s="45">
        <v>96.8</v>
      </c>
      <c r="AD63" s="44">
        <v>80</v>
      </c>
      <c r="AE63" s="45">
        <f t="shared" si="23"/>
        <v>29.616249999999997</v>
      </c>
      <c r="AF63" s="45">
        <f t="shared" si="24"/>
        <v>707.84889434180127</v>
      </c>
      <c r="AG63" s="43">
        <v>-0.125</v>
      </c>
      <c r="AH63" s="43">
        <v>0.83</v>
      </c>
      <c r="AI63" s="43">
        <v>96.8</v>
      </c>
      <c r="AJ63" s="34">
        <v>80</v>
      </c>
      <c r="AK63" s="43">
        <f t="shared" si="25"/>
        <v>29.616249999999997</v>
      </c>
      <c r="AL63" s="43">
        <f t="shared" si="26"/>
        <v>707.84889434180127</v>
      </c>
      <c r="AM63" s="55"/>
      <c r="AN63" s="55"/>
      <c r="AO63" s="31">
        <v>0.23094688221709006</v>
      </c>
      <c r="AP63" s="77">
        <v>103.49</v>
      </c>
      <c r="AQ63" s="47">
        <v>0.95833333333333404</v>
      </c>
      <c r="AR63" s="31">
        <v>24</v>
      </c>
      <c r="AS63" s="45">
        <v>-0.125</v>
      </c>
      <c r="AT63" s="45">
        <v>0.83</v>
      </c>
      <c r="AU63" s="44">
        <v>80.599999999999994</v>
      </c>
      <c r="AV63" s="45">
        <v>78.8</v>
      </c>
      <c r="AW63" s="45">
        <f t="shared" si="31"/>
        <v>14.616249999999997</v>
      </c>
      <c r="AX63" s="45">
        <f t="shared" si="28"/>
        <v>349.33850173210152</v>
      </c>
      <c r="AY63" s="55"/>
      <c r="AZ63" s="55"/>
      <c r="BA63" s="31">
        <v>0.23094688221709006</v>
      </c>
      <c r="BB63" s="77">
        <v>103.49</v>
      </c>
      <c r="BC63" s="47">
        <v>0.95833333333333404</v>
      </c>
      <c r="BD63" s="31">
        <v>24</v>
      </c>
      <c r="BE63" s="45">
        <v>-0.125</v>
      </c>
      <c r="BF63" s="45">
        <v>0.83</v>
      </c>
      <c r="BG63" s="44">
        <v>80.599999999999994</v>
      </c>
      <c r="BH63" s="45">
        <v>78.8</v>
      </c>
      <c r="BI63" s="45">
        <f t="shared" si="29"/>
        <v>14.616249999999997</v>
      </c>
      <c r="BJ63" s="45">
        <f t="shared" si="30"/>
        <v>349.33850173210152</v>
      </c>
      <c r="BK63" s="55"/>
      <c r="BL63" s="35"/>
      <c r="BM63" s="55"/>
      <c r="BN63" s="55"/>
    </row>
    <row r="64" spans="5:66" x14ac:dyDescent="0.25">
      <c r="E64" s="31">
        <v>0.23094688221709006</v>
      </c>
      <c r="F64" s="101">
        <v>103.49</v>
      </c>
      <c r="G64" s="47">
        <v>1</v>
      </c>
      <c r="H64" s="31">
        <v>22</v>
      </c>
      <c r="I64" s="43">
        <v>-1</v>
      </c>
      <c r="J64" s="43">
        <v>0.83</v>
      </c>
      <c r="K64" s="43">
        <v>96.8</v>
      </c>
      <c r="L64" s="34">
        <v>80</v>
      </c>
      <c r="M64" s="43">
        <f t="shared" si="17"/>
        <v>27.229999999999997</v>
      </c>
      <c r="N64" s="43">
        <f t="shared" si="18"/>
        <v>650.81586605080815</v>
      </c>
      <c r="O64" s="45">
        <v>-0.125</v>
      </c>
      <c r="P64" s="45">
        <v>0.83</v>
      </c>
      <c r="Q64" s="45">
        <v>98.6</v>
      </c>
      <c r="R64" s="44">
        <v>80</v>
      </c>
      <c r="S64" s="45">
        <f t="shared" si="19"/>
        <v>29.756249999999994</v>
      </c>
      <c r="T64" s="45">
        <f t="shared" si="20"/>
        <v>711.19499133949171</v>
      </c>
      <c r="U64" s="43">
        <v>-0.125</v>
      </c>
      <c r="V64" s="43">
        <v>0.83</v>
      </c>
      <c r="W64" s="43">
        <v>95</v>
      </c>
      <c r="X64" s="34">
        <v>80</v>
      </c>
      <c r="Y64" s="43">
        <f t="shared" si="21"/>
        <v>26.15625</v>
      </c>
      <c r="Z64" s="43">
        <f t="shared" si="22"/>
        <v>625.15249711316392</v>
      </c>
      <c r="AA64" s="45">
        <v>-0.125</v>
      </c>
      <c r="AB64" s="45">
        <v>0.83</v>
      </c>
      <c r="AC64" s="45">
        <v>96.8</v>
      </c>
      <c r="AD64" s="44">
        <v>80</v>
      </c>
      <c r="AE64" s="45">
        <f t="shared" si="23"/>
        <v>27.956249999999997</v>
      </c>
      <c r="AF64" s="45">
        <f t="shared" si="24"/>
        <v>668.17374422632781</v>
      </c>
      <c r="AG64" s="43">
        <v>-0.125</v>
      </c>
      <c r="AH64" s="43">
        <v>0.83</v>
      </c>
      <c r="AI64" s="43">
        <v>96.8</v>
      </c>
      <c r="AJ64" s="34">
        <v>80</v>
      </c>
      <c r="AK64" s="43">
        <f t="shared" si="25"/>
        <v>27.956249999999997</v>
      </c>
      <c r="AL64" s="43">
        <f t="shared" si="26"/>
        <v>668.17374422632781</v>
      </c>
      <c r="AM64" s="55"/>
      <c r="AN64" s="55"/>
      <c r="AO64" s="31">
        <v>0.23094688221709006</v>
      </c>
      <c r="AP64" s="77">
        <v>103.49</v>
      </c>
      <c r="AQ64" s="47">
        <v>1</v>
      </c>
      <c r="AR64" s="31">
        <v>22</v>
      </c>
      <c r="AS64" s="45">
        <v>-0.125</v>
      </c>
      <c r="AT64" s="45">
        <v>0.83</v>
      </c>
      <c r="AU64" s="44">
        <v>80.599999999999994</v>
      </c>
      <c r="AV64" s="45">
        <v>78.8</v>
      </c>
      <c r="AW64" s="45">
        <f t="shared" si="31"/>
        <v>12.956249999999997</v>
      </c>
      <c r="AX64" s="45">
        <f t="shared" si="28"/>
        <v>309.66335161662806</v>
      </c>
      <c r="AY64" s="55"/>
      <c r="AZ64" s="55"/>
      <c r="BA64" s="31">
        <v>0.23094688221709006</v>
      </c>
      <c r="BB64" s="77">
        <v>103.49</v>
      </c>
      <c r="BC64" s="47">
        <v>1</v>
      </c>
      <c r="BD64" s="31">
        <v>22</v>
      </c>
      <c r="BE64" s="45">
        <v>-0.125</v>
      </c>
      <c r="BF64" s="45">
        <v>0.83</v>
      </c>
      <c r="BG64" s="44">
        <v>80.599999999999994</v>
      </c>
      <c r="BH64" s="45">
        <v>77</v>
      </c>
      <c r="BI64" s="45">
        <f t="shared" si="29"/>
        <v>14.756249999999994</v>
      </c>
      <c r="BJ64" s="45">
        <f t="shared" si="30"/>
        <v>352.68459872979196</v>
      </c>
      <c r="BK64" s="55"/>
      <c r="BL64" s="35"/>
      <c r="BM64" s="55"/>
      <c r="BN64" s="55"/>
    </row>
    <row r="65" spans="5:66" x14ac:dyDescent="0.25">
      <c r="AO65" s="75"/>
      <c r="AP65" s="75"/>
      <c r="AQ65" s="75"/>
      <c r="AR65" s="75"/>
      <c r="AS65" s="35"/>
      <c r="AT65" s="35"/>
      <c r="AU65" s="35"/>
      <c r="AV65" s="35"/>
      <c r="AW65" s="35"/>
      <c r="AX65" s="35"/>
      <c r="AY65" s="49"/>
      <c r="AZ65" s="49"/>
      <c r="BA65" s="75"/>
      <c r="BB65" s="75"/>
      <c r="BC65" s="75"/>
      <c r="BD65" s="75"/>
      <c r="BE65" s="35"/>
      <c r="BF65" s="35"/>
      <c r="BG65" s="35"/>
      <c r="BH65" s="35"/>
      <c r="BI65" s="35"/>
      <c r="BJ65" s="35"/>
      <c r="BK65" s="49"/>
      <c r="BL65" s="49"/>
      <c r="BM65" s="49"/>
      <c r="BN65" s="49"/>
    </row>
    <row r="66" spans="5:66" x14ac:dyDescent="0.25">
      <c r="AO66" s="75"/>
      <c r="AP66" s="75"/>
      <c r="AQ66" s="35"/>
      <c r="AR66" s="35"/>
      <c r="AS66" s="35"/>
      <c r="AT66" s="35"/>
      <c r="AU66" s="35"/>
      <c r="AV66" s="35"/>
      <c r="AW66" s="35"/>
      <c r="AX66" s="35"/>
      <c r="AY66" s="49"/>
      <c r="AZ66" s="49"/>
      <c r="BA66" s="75"/>
      <c r="BB66" s="75"/>
      <c r="BC66" s="35"/>
      <c r="BD66" s="35"/>
      <c r="BE66" s="35"/>
      <c r="BF66" s="35"/>
      <c r="BG66" s="35"/>
      <c r="BH66" s="35"/>
      <c r="BI66" s="35"/>
      <c r="BJ66" s="35"/>
      <c r="BK66" s="49"/>
      <c r="BL66" s="49"/>
      <c r="BM66" s="49"/>
      <c r="BN66" s="49"/>
    </row>
    <row r="67" spans="5:66" x14ac:dyDescent="0.25">
      <c r="E67" s="102" t="s">
        <v>21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35"/>
      <c r="AN67" s="35"/>
      <c r="AO67" s="75"/>
      <c r="AP67" s="75"/>
      <c r="AQ67" s="35"/>
      <c r="AR67" s="35"/>
      <c r="AS67" s="35"/>
      <c r="AT67" s="35"/>
      <c r="AU67" s="35"/>
      <c r="AV67" s="35"/>
      <c r="AW67" s="35"/>
      <c r="AX67" s="35"/>
      <c r="AY67" s="98"/>
      <c r="AZ67" s="98"/>
      <c r="BA67" s="75"/>
      <c r="BB67" s="75"/>
      <c r="BC67" s="35"/>
      <c r="BD67" s="35"/>
      <c r="BE67" s="35"/>
      <c r="BF67" s="35"/>
      <c r="BG67" s="35"/>
      <c r="BH67" s="35"/>
      <c r="BI67" s="35"/>
      <c r="BJ67" s="35"/>
      <c r="BK67" s="98"/>
      <c r="BL67" s="98"/>
      <c r="BM67" s="98"/>
      <c r="BN67" s="98"/>
    </row>
    <row r="68" spans="5:66" x14ac:dyDescent="0.25">
      <c r="E68" s="31"/>
      <c r="F68" s="31"/>
      <c r="G68" s="31"/>
      <c r="H68" s="31"/>
      <c r="I68" s="41" t="s">
        <v>0</v>
      </c>
      <c r="J68" s="41"/>
      <c r="K68" s="41"/>
      <c r="L68" s="41"/>
      <c r="M68" s="41"/>
      <c r="N68" s="41"/>
      <c r="O68" s="42" t="s">
        <v>1</v>
      </c>
      <c r="P68" s="42"/>
      <c r="Q68" s="42"/>
      <c r="R68" s="42"/>
      <c r="S68" s="42"/>
      <c r="T68" s="42"/>
      <c r="U68" s="41" t="s">
        <v>2</v>
      </c>
      <c r="V68" s="41"/>
      <c r="W68" s="41"/>
      <c r="X68" s="41"/>
      <c r="Y68" s="41"/>
      <c r="Z68" s="41"/>
      <c r="AA68" s="42" t="s">
        <v>3</v>
      </c>
      <c r="AB68" s="42"/>
      <c r="AC68" s="42"/>
      <c r="AD68" s="42"/>
      <c r="AE68" s="42"/>
      <c r="AF68" s="42"/>
      <c r="AG68" s="41" t="s">
        <v>4</v>
      </c>
      <c r="AH68" s="41"/>
      <c r="AI68" s="41"/>
      <c r="AJ68" s="41"/>
      <c r="AK68" s="41"/>
      <c r="AL68" s="41"/>
      <c r="AM68" s="55"/>
      <c r="AN68" s="55"/>
      <c r="AO68" s="75"/>
      <c r="AP68" s="75"/>
      <c r="AQ68" s="35"/>
      <c r="AR68" s="35"/>
      <c r="AS68" s="42" t="s">
        <v>84</v>
      </c>
      <c r="AT68" s="42"/>
      <c r="AU68" s="42"/>
      <c r="AV68" s="42"/>
      <c r="AW68" s="42"/>
      <c r="AX68" s="42"/>
      <c r="AY68" s="65"/>
      <c r="AZ68" s="65"/>
      <c r="BA68" s="75"/>
      <c r="BB68" s="75"/>
      <c r="BC68" s="35"/>
      <c r="BD68" s="35"/>
      <c r="BE68" s="42" t="s">
        <v>85</v>
      </c>
      <c r="BF68" s="42"/>
      <c r="BG68" s="42"/>
      <c r="BH68" s="42"/>
      <c r="BI68" s="42"/>
      <c r="BJ68" s="42"/>
      <c r="BK68" s="65"/>
      <c r="BL68" s="65"/>
      <c r="BM68" s="65"/>
      <c r="BN68" s="65"/>
    </row>
    <row r="69" spans="5:66" x14ac:dyDescent="0.25">
      <c r="E69" s="31" t="s">
        <v>27</v>
      </c>
      <c r="F69" s="31" t="s">
        <v>26</v>
      </c>
      <c r="G69" s="31" t="s">
        <v>14</v>
      </c>
      <c r="H69" s="31" t="s">
        <v>15</v>
      </c>
      <c r="I69" s="34" t="s">
        <v>16</v>
      </c>
      <c r="J69" s="34" t="s">
        <v>17</v>
      </c>
      <c r="K69" s="34" t="s">
        <v>18</v>
      </c>
      <c r="L69" s="43" t="s">
        <v>25</v>
      </c>
      <c r="M69" s="43" t="s">
        <v>19</v>
      </c>
      <c r="N69" s="43" t="s">
        <v>20</v>
      </c>
      <c r="O69" s="44" t="s">
        <v>16</v>
      </c>
      <c r="P69" s="44" t="s">
        <v>17</v>
      </c>
      <c r="Q69" s="44" t="s">
        <v>18</v>
      </c>
      <c r="R69" s="45" t="s">
        <v>25</v>
      </c>
      <c r="S69" s="45" t="s">
        <v>19</v>
      </c>
      <c r="T69" s="45" t="s">
        <v>20</v>
      </c>
      <c r="U69" s="34" t="s">
        <v>16</v>
      </c>
      <c r="V69" s="34" t="s">
        <v>17</v>
      </c>
      <c r="W69" s="34" t="s">
        <v>18</v>
      </c>
      <c r="X69" s="43" t="s">
        <v>25</v>
      </c>
      <c r="Y69" s="43" t="s">
        <v>19</v>
      </c>
      <c r="Z69" s="43" t="s">
        <v>20</v>
      </c>
      <c r="AA69" s="44" t="s">
        <v>16</v>
      </c>
      <c r="AB69" s="44" t="s">
        <v>17</v>
      </c>
      <c r="AC69" s="44" t="s">
        <v>18</v>
      </c>
      <c r="AD69" s="45" t="s">
        <v>25</v>
      </c>
      <c r="AE69" s="45" t="s">
        <v>19</v>
      </c>
      <c r="AF69" s="45" t="s">
        <v>20</v>
      </c>
      <c r="AG69" s="34" t="s">
        <v>16</v>
      </c>
      <c r="AH69" s="34" t="s">
        <v>17</v>
      </c>
      <c r="AI69" s="34" t="s">
        <v>18</v>
      </c>
      <c r="AJ69" s="43" t="s">
        <v>25</v>
      </c>
      <c r="AK69" s="43" t="s">
        <v>19</v>
      </c>
      <c r="AL69" s="43" t="s">
        <v>20</v>
      </c>
      <c r="AM69" s="55"/>
      <c r="AN69" s="55"/>
      <c r="AO69" s="31" t="s">
        <v>27</v>
      </c>
      <c r="AP69" s="31" t="s">
        <v>26</v>
      </c>
      <c r="AQ69" s="31" t="s">
        <v>14</v>
      </c>
      <c r="AR69" s="31" t="s">
        <v>15</v>
      </c>
      <c r="AS69" s="44" t="s">
        <v>16</v>
      </c>
      <c r="AT69" s="44" t="s">
        <v>17</v>
      </c>
      <c r="AU69" s="44" t="s">
        <v>18</v>
      </c>
      <c r="AV69" s="45" t="s">
        <v>25</v>
      </c>
      <c r="AW69" s="45" t="s">
        <v>19</v>
      </c>
      <c r="AX69" s="45" t="s">
        <v>20</v>
      </c>
      <c r="AY69" s="35"/>
      <c r="AZ69" s="35"/>
      <c r="BA69" s="31" t="s">
        <v>27</v>
      </c>
      <c r="BB69" s="31" t="s">
        <v>26</v>
      </c>
      <c r="BC69" s="31" t="s">
        <v>14</v>
      </c>
      <c r="BD69" s="31" t="s">
        <v>15</v>
      </c>
      <c r="BE69" s="44" t="s">
        <v>16</v>
      </c>
      <c r="BF69" s="44" t="s">
        <v>17</v>
      </c>
      <c r="BG69" s="44" t="s">
        <v>18</v>
      </c>
      <c r="BH69" s="45" t="s">
        <v>25</v>
      </c>
      <c r="BI69" s="45" t="s">
        <v>19</v>
      </c>
      <c r="BJ69" s="45" t="s">
        <v>20</v>
      </c>
      <c r="BK69" s="35"/>
      <c r="BL69" s="55"/>
      <c r="BM69" s="55"/>
      <c r="BN69" s="55"/>
    </row>
    <row r="70" spans="5:66" x14ac:dyDescent="0.25">
      <c r="E70" s="31">
        <v>0.23094688221709006</v>
      </c>
      <c r="F70" s="101">
        <f>442.69-53.211</f>
        <v>389.47899999999998</v>
      </c>
      <c r="G70" s="47">
        <v>4.1666666666666664E-2</v>
      </c>
      <c r="H70" s="31">
        <v>19</v>
      </c>
      <c r="I70" s="43">
        <v>-3</v>
      </c>
      <c r="J70" s="43">
        <v>0.83</v>
      </c>
      <c r="K70" s="43">
        <v>96.8</v>
      </c>
      <c r="L70" s="34">
        <v>80</v>
      </c>
      <c r="M70" s="43">
        <f t="shared" ref="M70:M93" si="32">((H70+I12)*J70)+(78-L70)+(K70-85)</f>
        <v>26.088749999999997</v>
      </c>
      <c r="N70" s="43">
        <f t="shared" ref="N70:N93" si="33">E70*F70*M70</f>
        <v>2346.6559494803691</v>
      </c>
      <c r="O70" s="45">
        <v>0.875</v>
      </c>
      <c r="P70" s="45">
        <v>0.83</v>
      </c>
      <c r="Q70" s="45">
        <v>98.6</v>
      </c>
      <c r="R70" s="44">
        <v>80</v>
      </c>
      <c r="S70" s="45">
        <f t="shared" ref="S70:S93" si="34">((H70+O12)*P70)+(78-R70)+(Q70-85)</f>
        <v>27.058749999999993</v>
      </c>
      <c r="T70" s="45">
        <f t="shared" ref="T70:T93" si="35">E70*F70*S70</f>
        <v>2433.9064413972278</v>
      </c>
      <c r="U70" s="43">
        <v>5.875</v>
      </c>
      <c r="V70" s="43">
        <v>0.83</v>
      </c>
      <c r="W70" s="43">
        <v>95</v>
      </c>
      <c r="X70" s="34">
        <v>80</v>
      </c>
      <c r="Y70" s="43">
        <f t="shared" ref="Y70:Y93" si="36">((H70+U12)*V70)+(78-X70)+(W70-85)</f>
        <v>23.147500000000001</v>
      </c>
      <c r="Z70" s="43">
        <f t="shared" ref="Z70:Z93" si="37">E70*F70*Y70</f>
        <v>2082.0935687066972</v>
      </c>
      <c r="AA70" s="45">
        <v>9.875</v>
      </c>
      <c r="AB70" s="45">
        <v>0.83</v>
      </c>
      <c r="AC70" s="45">
        <v>96.8</v>
      </c>
      <c r="AD70" s="44">
        <v>80</v>
      </c>
      <c r="AE70" s="45">
        <f t="shared" ref="AE70:AE93" si="38">((H70+AA12)*AB70)+(78-AD70)+(AC70-85)</f>
        <v>21.316249999999997</v>
      </c>
      <c r="AF70" s="45">
        <f t="shared" ref="AF70:AF93" si="39">E70*F70*AE70</f>
        <v>1917.3745343533483</v>
      </c>
      <c r="AG70" s="43">
        <v>5.875</v>
      </c>
      <c r="AH70" s="43">
        <v>0.83</v>
      </c>
      <c r="AI70" s="43">
        <v>96.8</v>
      </c>
      <c r="AJ70" s="34">
        <v>80</v>
      </c>
      <c r="AK70" s="43">
        <f t="shared" ref="AK70:AK93" si="40">((H70+AG12)*AH70)+(78-AJ70)+(AI70-85)</f>
        <v>24.947499999999998</v>
      </c>
      <c r="AL70" s="43">
        <f t="shared" ref="AL70:AL93" si="41">E70*F70*AK70</f>
        <v>2244.001698036951</v>
      </c>
      <c r="AN70" s="55"/>
      <c r="AO70" s="31">
        <v>0.23094688221709006</v>
      </c>
      <c r="AP70" s="101">
        <f>442.69-53.211</f>
        <v>389.47899999999998</v>
      </c>
      <c r="AQ70" s="47">
        <v>4.1666666666666664E-2</v>
      </c>
      <c r="AR70" s="31">
        <v>19</v>
      </c>
      <c r="AS70" s="45">
        <v>0.875</v>
      </c>
      <c r="AT70" s="45">
        <v>0.83</v>
      </c>
      <c r="AU70" s="44">
        <v>80</v>
      </c>
      <c r="AV70" s="45">
        <v>78.709999999999994</v>
      </c>
      <c r="AW70" s="45">
        <f t="shared" ref="AW70:AW93" si="42">((AR70+AS12)*AT70)+(78-AV70)+(AU70-85)</f>
        <v>9.7487500000000047</v>
      </c>
      <c r="AX70" s="45">
        <f t="shared" ref="AX70:AX93" si="43">AO70*AP70*AW70</f>
        <v>876.88993100461926</v>
      </c>
      <c r="AY70" s="55"/>
      <c r="AZ70" s="55"/>
      <c r="BA70" s="31">
        <v>0.23094688221709006</v>
      </c>
      <c r="BB70" s="101">
        <f>442.69-53.211</f>
        <v>389.47899999999998</v>
      </c>
      <c r="BC70" s="47">
        <v>4.1666666666666664E-2</v>
      </c>
      <c r="BD70" s="31">
        <v>19</v>
      </c>
      <c r="BE70" s="45">
        <v>0.875</v>
      </c>
      <c r="BF70" s="45">
        <v>0.83</v>
      </c>
      <c r="BG70" s="44">
        <v>80</v>
      </c>
      <c r="BH70" s="45">
        <v>78.8</v>
      </c>
      <c r="BI70" s="45">
        <f t="shared" ref="BI70:BI93" si="44">((BD70+BE12)*BF70)+(78-BH70)+(BG70-85)</f>
        <v>9.6587500000000013</v>
      </c>
      <c r="BJ70" s="45">
        <f t="shared" ref="BJ70:BJ93" si="45">BA70*BB70*BI70</f>
        <v>868.79452453810632</v>
      </c>
      <c r="BK70" s="55"/>
      <c r="BL70" s="35"/>
      <c r="BM70" s="55"/>
      <c r="BN70" s="55"/>
    </row>
    <row r="71" spans="5:66" x14ac:dyDescent="0.25">
      <c r="E71" s="31">
        <v>0.23094688221709006</v>
      </c>
      <c r="F71" s="101">
        <f t="shared" ref="F71:F93" si="46">442.69-53.211</f>
        <v>389.47899999999998</v>
      </c>
      <c r="G71" s="47">
        <v>8.3333333333333329E-2</v>
      </c>
      <c r="H71" s="31">
        <v>17</v>
      </c>
      <c r="I71" s="43">
        <v>-3</v>
      </c>
      <c r="J71" s="43">
        <v>0.83</v>
      </c>
      <c r="K71" s="43">
        <v>96.8</v>
      </c>
      <c r="L71" s="34">
        <v>80</v>
      </c>
      <c r="M71" s="43">
        <f t="shared" si="32"/>
        <v>24.428749999999997</v>
      </c>
      <c r="N71" s="43">
        <f t="shared" si="33"/>
        <v>2197.3406746535793</v>
      </c>
      <c r="O71" s="45">
        <v>0.875</v>
      </c>
      <c r="P71" s="45">
        <v>0.83</v>
      </c>
      <c r="Q71" s="45">
        <v>98.6</v>
      </c>
      <c r="R71" s="44">
        <v>80</v>
      </c>
      <c r="S71" s="45">
        <f t="shared" si="34"/>
        <v>25.398749999999993</v>
      </c>
      <c r="T71" s="45">
        <f t="shared" si="35"/>
        <v>2284.591166570438</v>
      </c>
      <c r="U71" s="43">
        <v>5.875</v>
      </c>
      <c r="V71" s="43">
        <v>0.83</v>
      </c>
      <c r="W71" s="43">
        <v>95</v>
      </c>
      <c r="X71" s="34">
        <v>80</v>
      </c>
      <c r="Y71" s="43">
        <f t="shared" si="36"/>
        <v>21.487499999999997</v>
      </c>
      <c r="Z71" s="43">
        <f t="shared" si="37"/>
        <v>1932.7782938799071</v>
      </c>
      <c r="AA71" s="45">
        <v>9.875</v>
      </c>
      <c r="AB71" s="45">
        <v>0.83</v>
      </c>
      <c r="AC71" s="45">
        <v>96.8</v>
      </c>
      <c r="AD71" s="44">
        <v>80</v>
      </c>
      <c r="AE71" s="45">
        <f t="shared" si="38"/>
        <v>19.656249999999996</v>
      </c>
      <c r="AF71" s="45">
        <f t="shared" si="39"/>
        <v>1768.0592595265584</v>
      </c>
      <c r="AG71" s="43">
        <v>5.875</v>
      </c>
      <c r="AH71" s="43">
        <v>0.83</v>
      </c>
      <c r="AI71" s="43">
        <v>96.8</v>
      </c>
      <c r="AJ71" s="34">
        <v>80</v>
      </c>
      <c r="AK71" s="43">
        <f t="shared" si="40"/>
        <v>23.287499999999994</v>
      </c>
      <c r="AL71" s="43">
        <f t="shared" si="41"/>
        <v>2094.6864232101611</v>
      </c>
      <c r="AN71" s="55"/>
      <c r="AO71" s="31">
        <v>0.23094688221709006</v>
      </c>
      <c r="AP71" s="101">
        <f t="shared" ref="AP71:AP93" si="47">442.69-53.211</f>
        <v>389.47899999999998</v>
      </c>
      <c r="AQ71" s="47">
        <v>8.3333333333333329E-2</v>
      </c>
      <c r="AR71" s="31">
        <v>17</v>
      </c>
      <c r="AS71" s="45">
        <v>0.875</v>
      </c>
      <c r="AT71" s="45">
        <v>0.83</v>
      </c>
      <c r="AU71" s="44">
        <v>78.8</v>
      </c>
      <c r="AV71" s="45">
        <v>78.8</v>
      </c>
      <c r="AW71" s="45">
        <f t="shared" si="42"/>
        <v>6.7987500000000001</v>
      </c>
      <c r="AX71" s="45">
        <f t="shared" si="43"/>
        <v>611.54049682448033</v>
      </c>
      <c r="AY71" s="55"/>
      <c r="AZ71" s="55"/>
      <c r="BA71" s="31">
        <v>0.23094688221709006</v>
      </c>
      <c r="BB71" s="101">
        <f t="shared" ref="BB71:BB93" si="48">442.69-53.211</f>
        <v>389.47899999999998</v>
      </c>
      <c r="BC71" s="47">
        <v>8.3333333333333329E-2</v>
      </c>
      <c r="BD71" s="31">
        <v>17</v>
      </c>
      <c r="BE71" s="45">
        <v>0.875</v>
      </c>
      <c r="BF71" s="45">
        <v>0.83</v>
      </c>
      <c r="BG71" s="44">
        <v>78.8</v>
      </c>
      <c r="BH71" s="45">
        <v>78.8</v>
      </c>
      <c r="BI71" s="45">
        <f t="shared" si="44"/>
        <v>6.7987500000000001</v>
      </c>
      <c r="BJ71" s="45">
        <f t="shared" si="45"/>
        <v>611.54049682448033</v>
      </c>
      <c r="BK71" s="55"/>
      <c r="BL71" s="35"/>
      <c r="BM71" s="55"/>
      <c r="BN71" s="55"/>
    </row>
    <row r="72" spans="5:66" x14ac:dyDescent="0.25">
      <c r="E72" s="31">
        <v>0.23094688221709006</v>
      </c>
      <c r="F72" s="101">
        <f t="shared" si="46"/>
        <v>389.47899999999998</v>
      </c>
      <c r="G72" s="47">
        <v>0.125</v>
      </c>
      <c r="H72" s="31">
        <v>15</v>
      </c>
      <c r="I72" s="43">
        <v>-3</v>
      </c>
      <c r="J72" s="43">
        <v>0.83</v>
      </c>
      <c r="K72" s="43">
        <v>96.8</v>
      </c>
      <c r="L72" s="34">
        <v>80</v>
      </c>
      <c r="M72" s="43">
        <f t="shared" si="32"/>
        <v>22.768749999999997</v>
      </c>
      <c r="N72" s="43">
        <f t="shared" si="33"/>
        <v>2048.0253998267895</v>
      </c>
      <c r="O72" s="45">
        <v>0.875</v>
      </c>
      <c r="P72" s="45">
        <v>0.83</v>
      </c>
      <c r="Q72" s="45">
        <v>98.6</v>
      </c>
      <c r="R72" s="44">
        <v>80</v>
      </c>
      <c r="S72" s="45">
        <f t="shared" si="34"/>
        <v>23.738749999999996</v>
      </c>
      <c r="T72" s="45">
        <f t="shared" si="35"/>
        <v>2135.2758917436486</v>
      </c>
      <c r="U72" s="43">
        <v>5.875</v>
      </c>
      <c r="V72" s="43">
        <v>0.83</v>
      </c>
      <c r="W72" s="43">
        <v>95</v>
      </c>
      <c r="X72" s="34">
        <v>80</v>
      </c>
      <c r="Y72" s="43">
        <f t="shared" si="36"/>
        <v>19.827500000000001</v>
      </c>
      <c r="Z72" s="43">
        <f t="shared" si="37"/>
        <v>1783.4630190531177</v>
      </c>
      <c r="AA72" s="45">
        <v>9.875</v>
      </c>
      <c r="AB72" s="45">
        <v>0.83</v>
      </c>
      <c r="AC72" s="45">
        <v>96.8</v>
      </c>
      <c r="AD72" s="44">
        <v>80</v>
      </c>
      <c r="AE72" s="45">
        <f t="shared" si="38"/>
        <v>17.996249999999996</v>
      </c>
      <c r="AF72" s="45">
        <f t="shared" si="39"/>
        <v>1618.7439846997686</v>
      </c>
      <c r="AG72" s="43">
        <v>5.875</v>
      </c>
      <c r="AH72" s="43">
        <v>0.83</v>
      </c>
      <c r="AI72" s="43">
        <v>96.8</v>
      </c>
      <c r="AJ72" s="34">
        <v>80</v>
      </c>
      <c r="AK72" s="43">
        <f t="shared" si="40"/>
        <v>21.627499999999998</v>
      </c>
      <c r="AL72" s="43">
        <f t="shared" si="41"/>
        <v>1945.3711483833715</v>
      </c>
      <c r="AN72" s="55"/>
      <c r="AO72" s="31">
        <v>0.23094688221709006</v>
      </c>
      <c r="AP72" s="101">
        <f t="shared" si="47"/>
        <v>389.47899999999998</v>
      </c>
      <c r="AQ72" s="47">
        <v>0.125</v>
      </c>
      <c r="AR72" s="31">
        <v>15</v>
      </c>
      <c r="AS72" s="45">
        <v>0.875</v>
      </c>
      <c r="AT72" s="45">
        <v>0.83</v>
      </c>
      <c r="AU72" s="44">
        <v>78.8</v>
      </c>
      <c r="AV72" s="45">
        <v>78.8</v>
      </c>
      <c r="AW72" s="45">
        <f t="shared" si="42"/>
        <v>5.1387499999999999</v>
      </c>
      <c r="AX72" s="45">
        <f t="shared" si="43"/>
        <v>462.22522199769048</v>
      </c>
      <c r="AY72" s="55"/>
      <c r="AZ72" s="55"/>
      <c r="BA72" s="31">
        <v>0.23094688221709006</v>
      </c>
      <c r="BB72" s="101">
        <f t="shared" si="48"/>
        <v>389.47899999999998</v>
      </c>
      <c r="BC72" s="47">
        <v>0.125</v>
      </c>
      <c r="BD72" s="31">
        <v>15</v>
      </c>
      <c r="BE72" s="45">
        <v>0.875</v>
      </c>
      <c r="BF72" s="45">
        <v>0.83</v>
      </c>
      <c r="BG72" s="44">
        <v>78.8</v>
      </c>
      <c r="BH72" s="45">
        <v>78.8</v>
      </c>
      <c r="BI72" s="45">
        <f t="shared" si="44"/>
        <v>5.1387499999999999</v>
      </c>
      <c r="BJ72" s="45">
        <f t="shared" si="45"/>
        <v>462.22522199769048</v>
      </c>
      <c r="BK72" s="55"/>
      <c r="BL72" s="35"/>
      <c r="BM72" s="55"/>
      <c r="BN72" s="55"/>
    </row>
    <row r="73" spans="5:66" x14ac:dyDescent="0.25">
      <c r="E73" s="31">
        <v>0.23094688221709006</v>
      </c>
      <c r="F73" s="101">
        <f t="shared" si="46"/>
        <v>389.47899999999998</v>
      </c>
      <c r="G73" s="47">
        <v>0.16666666666666699</v>
      </c>
      <c r="H73" s="31">
        <v>13</v>
      </c>
      <c r="I73" s="43">
        <v>-3</v>
      </c>
      <c r="J73" s="43">
        <v>0.83</v>
      </c>
      <c r="K73" s="43">
        <v>96.8</v>
      </c>
      <c r="L73" s="34">
        <v>80</v>
      </c>
      <c r="M73" s="43">
        <f t="shared" si="32"/>
        <v>21.108749999999997</v>
      </c>
      <c r="N73" s="43">
        <f t="shared" si="33"/>
        <v>1898.7101249999996</v>
      </c>
      <c r="O73" s="45">
        <v>0.875</v>
      </c>
      <c r="P73" s="45">
        <v>0.83</v>
      </c>
      <c r="Q73" s="45">
        <v>98.6</v>
      </c>
      <c r="R73" s="44">
        <v>80</v>
      </c>
      <c r="S73" s="45">
        <f t="shared" si="34"/>
        <v>22.078749999999992</v>
      </c>
      <c r="T73" s="45">
        <f t="shared" si="35"/>
        <v>1985.9606169168583</v>
      </c>
      <c r="U73" s="43">
        <v>5.875</v>
      </c>
      <c r="V73" s="43">
        <v>0.83</v>
      </c>
      <c r="W73" s="43">
        <v>95</v>
      </c>
      <c r="X73" s="34">
        <v>80</v>
      </c>
      <c r="Y73" s="43">
        <f t="shared" si="36"/>
        <v>18.167499999999997</v>
      </c>
      <c r="Z73" s="43">
        <f t="shared" si="37"/>
        <v>1634.1477442263274</v>
      </c>
      <c r="AA73" s="45">
        <v>9.875</v>
      </c>
      <c r="AB73" s="45">
        <v>0.83</v>
      </c>
      <c r="AC73" s="45">
        <v>96.8</v>
      </c>
      <c r="AD73" s="44">
        <v>80</v>
      </c>
      <c r="AE73" s="45">
        <f t="shared" si="38"/>
        <v>16.336249999999996</v>
      </c>
      <c r="AF73" s="45">
        <f t="shared" si="39"/>
        <v>1469.4287098729787</v>
      </c>
      <c r="AG73" s="43">
        <v>5.875</v>
      </c>
      <c r="AH73" s="43">
        <v>0.83</v>
      </c>
      <c r="AI73" s="43">
        <v>96.8</v>
      </c>
      <c r="AJ73" s="34">
        <v>80</v>
      </c>
      <c r="AK73" s="43">
        <f t="shared" si="40"/>
        <v>19.967499999999994</v>
      </c>
      <c r="AL73" s="43">
        <f t="shared" si="41"/>
        <v>1796.0558735565812</v>
      </c>
      <c r="AN73" s="55"/>
      <c r="AO73" s="31">
        <v>0.23094688221709006</v>
      </c>
      <c r="AP73" s="101">
        <f t="shared" si="47"/>
        <v>389.47899999999998</v>
      </c>
      <c r="AQ73" s="47">
        <v>0.16666666666666699</v>
      </c>
      <c r="AR73" s="31">
        <v>13</v>
      </c>
      <c r="AS73" s="45">
        <v>0.875</v>
      </c>
      <c r="AT73" s="45">
        <v>0.83</v>
      </c>
      <c r="AU73" s="44">
        <v>80</v>
      </c>
      <c r="AV73" s="45">
        <v>78</v>
      </c>
      <c r="AW73" s="45">
        <f t="shared" si="42"/>
        <v>5.4787499999999998</v>
      </c>
      <c r="AX73" s="45">
        <f t="shared" si="43"/>
        <v>492.80786864896066</v>
      </c>
      <c r="AY73" s="55"/>
      <c r="AZ73" s="55"/>
      <c r="BA73" s="31">
        <v>0.23094688221709006</v>
      </c>
      <c r="BB73" s="101">
        <f t="shared" si="48"/>
        <v>389.47899999999998</v>
      </c>
      <c r="BC73" s="47">
        <v>0.16666666666666699</v>
      </c>
      <c r="BD73" s="31">
        <v>13</v>
      </c>
      <c r="BE73" s="45">
        <v>0.875</v>
      </c>
      <c r="BF73" s="45">
        <v>0.83</v>
      </c>
      <c r="BG73" s="44">
        <v>80</v>
      </c>
      <c r="BH73" s="45">
        <v>77</v>
      </c>
      <c r="BI73" s="45">
        <f t="shared" si="44"/>
        <v>6.4787499999999998</v>
      </c>
      <c r="BJ73" s="45">
        <f t="shared" si="45"/>
        <v>582.75682938799071</v>
      </c>
      <c r="BK73" s="55"/>
      <c r="BL73" s="35"/>
      <c r="BM73" s="55"/>
      <c r="BN73" s="55"/>
    </row>
    <row r="74" spans="5:66" x14ac:dyDescent="0.25">
      <c r="E74" s="31">
        <v>0.23094688221709006</v>
      </c>
      <c r="F74" s="101">
        <f t="shared" si="46"/>
        <v>389.47899999999998</v>
      </c>
      <c r="G74" s="47">
        <v>0.20833333333333401</v>
      </c>
      <c r="H74" s="31">
        <v>11</v>
      </c>
      <c r="I74" s="43">
        <v>-3</v>
      </c>
      <c r="J74" s="43">
        <v>0.83</v>
      </c>
      <c r="K74" s="43">
        <v>96.8</v>
      </c>
      <c r="L74" s="34">
        <v>80</v>
      </c>
      <c r="M74" s="43">
        <f t="shared" si="32"/>
        <v>19.448749999999997</v>
      </c>
      <c r="N74" s="43">
        <f t="shared" si="33"/>
        <v>1749.3948501732098</v>
      </c>
      <c r="O74" s="45">
        <v>0.875</v>
      </c>
      <c r="P74" s="45">
        <v>0.83</v>
      </c>
      <c r="Q74" s="45">
        <v>98.6</v>
      </c>
      <c r="R74" s="44">
        <v>80</v>
      </c>
      <c r="S74" s="45">
        <f t="shared" si="34"/>
        <v>20.418749999999996</v>
      </c>
      <c r="T74" s="45">
        <f t="shared" si="35"/>
        <v>1836.6453420900687</v>
      </c>
      <c r="U74" s="43">
        <v>5.875</v>
      </c>
      <c r="V74" s="43">
        <v>0.83</v>
      </c>
      <c r="W74" s="43">
        <v>95</v>
      </c>
      <c r="X74" s="34">
        <v>80</v>
      </c>
      <c r="Y74" s="43">
        <f t="shared" si="36"/>
        <v>16.5075</v>
      </c>
      <c r="Z74" s="43">
        <f t="shared" si="37"/>
        <v>1484.832469399538</v>
      </c>
      <c r="AA74" s="45">
        <v>9.875</v>
      </c>
      <c r="AB74" s="45">
        <v>0.83</v>
      </c>
      <c r="AC74" s="45">
        <v>96.8</v>
      </c>
      <c r="AD74" s="44">
        <v>80</v>
      </c>
      <c r="AE74" s="45">
        <f t="shared" si="38"/>
        <v>14.676249999999996</v>
      </c>
      <c r="AF74" s="45">
        <f t="shared" si="39"/>
        <v>1320.1134350461889</v>
      </c>
      <c r="AG74" s="43">
        <v>5.875</v>
      </c>
      <c r="AH74" s="43">
        <v>0.83</v>
      </c>
      <c r="AI74" s="43">
        <v>96.8</v>
      </c>
      <c r="AJ74" s="34">
        <v>80</v>
      </c>
      <c r="AK74" s="43">
        <f t="shared" si="40"/>
        <v>18.307499999999997</v>
      </c>
      <c r="AL74" s="43">
        <f t="shared" si="41"/>
        <v>1646.7405987297918</v>
      </c>
      <c r="AN74" s="55"/>
      <c r="AO74" s="31">
        <v>0.23094688221709006</v>
      </c>
      <c r="AP74" s="101">
        <f t="shared" si="47"/>
        <v>389.47899999999998</v>
      </c>
      <c r="AQ74" s="47">
        <v>0.20833333333333401</v>
      </c>
      <c r="AR74" s="31">
        <v>11</v>
      </c>
      <c r="AS74" s="45">
        <v>0.875</v>
      </c>
      <c r="AT74" s="45">
        <v>0.83</v>
      </c>
      <c r="AU74" s="44">
        <v>78.8</v>
      </c>
      <c r="AV74" s="45">
        <v>78</v>
      </c>
      <c r="AW74" s="45">
        <f t="shared" si="42"/>
        <v>2.6187499999999968</v>
      </c>
      <c r="AX74" s="45">
        <f t="shared" si="43"/>
        <v>235.55384093533456</v>
      </c>
      <c r="AY74" s="55"/>
      <c r="AZ74" s="55"/>
      <c r="BA74" s="31">
        <v>0.23094688221709006</v>
      </c>
      <c r="BB74" s="101">
        <f t="shared" si="48"/>
        <v>389.47899999999998</v>
      </c>
      <c r="BC74" s="47">
        <v>0.20833333333333401</v>
      </c>
      <c r="BD74" s="31">
        <v>11</v>
      </c>
      <c r="BE74" s="45">
        <v>0.875</v>
      </c>
      <c r="BF74" s="45">
        <v>0.83</v>
      </c>
      <c r="BG74" s="44">
        <v>78.8</v>
      </c>
      <c r="BH74" s="45">
        <v>77</v>
      </c>
      <c r="BI74" s="45">
        <f t="shared" si="44"/>
        <v>3.6187499999999968</v>
      </c>
      <c r="BJ74" s="45">
        <f t="shared" si="45"/>
        <v>325.50280167436455</v>
      </c>
      <c r="BK74" s="55"/>
      <c r="BL74" s="35"/>
      <c r="BM74" s="55"/>
      <c r="BN74" s="55"/>
    </row>
    <row r="75" spans="5:66" x14ac:dyDescent="0.25">
      <c r="E75" s="31">
        <v>0.23094688221709006</v>
      </c>
      <c r="F75" s="101">
        <f t="shared" si="46"/>
        <v>389.47899999999998</v>
      </c>
      <c r="G75" s="47">
        <v>0.25</v>
      </c>
      <c r="H75" s="31">
        <v>9</v>
      </c>
      <c r="I75" s="43">
        <v>-3</v>
      </c>
      <c r="J75" s="43">
        <v>0.83</v>
      </c>
      <c r="K75" s="43">
        <v>96.8</v>
      </c>
      <c r="L75" s="34">
        <v>80</v>
      </c>
      <c r="M75" s="43">
        <f t="shared" si="32"/>
        <v>17.788749999999997</v>
      </c>
      <c r="N75" s="43">
        <f t="shared" si="33"/>
        <v>1600.0795753464199</v>
      </c>
      <c r="O75" s="45">
        <v>0.875</v>
      </c>
      <c r="P75" s="45">
        <v>0.83</v>
      </c>
      <c r="Q75" s="45">
        <v>98.6</v>
      </c>
      <c r="R75" s="44">
        <v>80</v>
      </c>
      <c r="S75" s="45">
        <f t="shared" si="34"/>
        <v>18.758749999999992</v>
      </c>
      <c r="T75" s="45">
        <f t="shared" si="35"/>
        <v>1687.3300672632786</v>
      </c>
      <c r="U75" s="43">
        <v>5.875</v>
      </c>
      <c r="V75" s="43">
        <v>0.83</v>
      </c>
      <c r="W75" s="43">
        <v>95</v>
      </c>
      <c r="X75" s="34">
        <v>80</v>
      </c>
      <c r="Y75" s="43">
        <f t="shared" si="36"/>
        <v>14.8475</v>
      </c>
      <c r="Z75" s="43">
        <f t="shared" si="37"/>
        <v>1335.5171945727482</v>
      </c>
      <c r="AA75" s="45">
        <v>9.875</v>
      </c>
      <c r="AB75" s="45">
        <v>0.83</v>
      </c>
      <c r="AC75" s="45">
        <v>96.8</v>
      </c>
      <c r="AD75" s="44">
        <v>80</v>
      </c>
      <c r="AE75" s="45">
        <f t="shared" si="38"/>
        <v>13.016249999999998</v>
      </c>
      <c r="AF75" s="45">
        <f t="shared" si="39"/>
        <v>1170.7981602193993</v>
      </c>
      <c r="AG75" s="43">
        <v>5.875</v>
      </c>
      <c r="AH75" s="43">
        <v>0.83</v>
      </c>
      <c r="AI75" s="43">
        <v>96.8</v>
      </c>
      <c r="AJ75" s="34">
        <v>80</v>
      </c>
      <c r="AK75" s="43">
        <f t="shared" si="40"/>
        <v>16.647499999999997</v>
      </c>
      <c r="AL75" s="43">
        <f t="shared" si="41"/>
        <v>1497.425323903002</v>
      </c>
      <c r="AN75" s="55"/>
      <c r="AO75" s="31">
        <v>0.23094688221709006</v>
      </c>
      <c r="AP75" s="101">
        <f t="shared" si="47"/>
        <v>389.47899999999998</v>
      </c>
      <c r="AQ75" s="47">
        <v>0.25</v>
      </c>
      <c r="AR75" s="31">
        <v>9</v>
      </c>
      <c r="AS75" s="45">
        <v>0.875</v>
      </c>
      <c r="AT75" s="45">
        <v>0.83</v>
      </c>
      <c r="AU75" s="44">
        <v>78.8</v>
      </c>
      <c r="AV75" s="45">
        <v>78.8</v>
      </c>
      <c r="AW75" s="45">
        <f t="shared" si="42"/>
        <v>0.1587499999999995</v>
      </c>
      <c r="AX75" s="45">
        <f t="shared" si="43"/>
        <v>14.27939751732097</v>
      </c>
      <c r="AY75" s="55"/>
      <c r="AZ75" s="55"/>
      <c r="BA75" s="31">
        <v>0.23094688221709006</v>
      </c>
      <c r="BB75" s="101">
        <f t="shared" si="48"/>
        <v>389.47899999999998</v>
      </c>
      <c r="BC75" s="47">
        <v>0.25</v>
      </c>
      <c r="BD75" s="31">
        <v>9</v>
      </c>
      <c r="BE75" s="45">
        <v>0.875</v>
      </c>
      <c r="BF75" s="45">
        <v>0.83</v>
      </c>
      <c r="BG75" s="44">
        <v>78.8</v>
      </c>
      <c r="BH75" s="45">
        <v>78.8</v>
      </c>
      <c r="BI75" s="45">
        <f t="shared" si="44"/>
        <v>0.1587499999999995</v>
      </c>
      <c r="BJ75" s="45">
        <f t="shared" si="45"/>
        <v>14.27939751732097</v>
      </c>
      <c r="BK75" s="55"/>
      <c r="BL75" s="35"/>
      <c r="BM75" s="55"/>
      <c r="BN75" s="55"/>
    </row>
    <row r="76" spans="5:66" x14ac:dyDescent="0.25">
      <c r="E76" s="31">
        <v>0.23094688221709006</v>
      </c>
      <c r="F76" s="101">
        <f t="shared" si="46"/>
        <v>389.47899999999998</v>
      </c>
      <c r="G76" s="47">
        <v>0.29166666666666702</v>
      </c>
      <c r="H76" s="31">
        <v>8</v>
      </c>
      <c r="I76" s="43">
        <v>-3</v>
      </c>
      <c r="J76" s="43">
        <v>0.83</v>
      </c>
      <c r="K76" s="43">
        <v>96.8</v>
      </c>
      <c r="L76" s="34">
        <v>80</v>
      </c>
      <c r="M76" s="43">
        <f t="shared" si="32"/>
        <v>16.958749999999995</v>
      </c>
      <c r="N76" s="43">
        <f t="shared" si="33"/>
        <v>1525.4219379330248</v>
      </c>
      <c r="O76" s="45">
        <v>0.875</v>
      </c>
      <c r="P76" s="45">
        <v>0.83</v>
      </c>
      <c r="Q76" s="45">
        <v>98.6</v>
      </c>
      <c r="R76" s="44">
        <v>80</v>
      </c>
      <c r="S76" s="45">
        <f t="shared" si="34"/>
        <v>17.928749999999994</v>
      </c>
      <c r="T76" s="45">
        <f t="shared" si="35"/>
        <v>1612.6724298498839</v>
      </c>
      <c r="U76" s="43">
        <v>5.875</v>
      </c>
      <c r="V76" s="43">
        <v>0.83</v>
      </c>
      <c r="W76" s="43">
        <v>95</v>
      </c>
      <c r="X76" s="34">
        <v>80</v>
      </c>
      <c r="Y76" s="43">
        <f t="shared" si="36"/>
        <v>14.0175</v>
      </c>
      <c r="Z76" s="43">
        <f t="shared" si="37"/>
        <v>1260.8595571593532</v>
      </c>
      <c r="AA76" s="45">
        <v>9.875</v>
      </c>
      <c r="AB76" s="45">
        <v>0.83</v>
      </c>
      <c r="AC76" s="45">
        <v>96.8</v>
      </c>
      <c r="AD76" s="44">
        <v>80</v>
      </c>
      <c r="AE76" s="45">
        <f t="shared" si="38"/>
        <v>12.186249999999998</v>
      </c>
      <c r="AF76" s="45">
        <f t="shared" si="39"/>
        <v>1096.1405228060044</v>
      </c>
      <c r="AG76" s="43">
        <v>5.875</v>
      </c>
      <c r="AH76" s="43">
        <v>0.83</v>
      </c>
      <c r="AI76" s="43">
        <v>96.8</v>
      </c>
      <c r="AJ76" s="34">
        <v>80</v>
      </c>
      <c r="AK76" s="43">
        <f t="shared" si="40"/>
        <v>15.817499999999997</v>
      </c>
      <c r="AL76" s="43">
        <f t="shared" si="41"/>
        <v>1422.7676864896071</v>
      </c>
      <c r="AN76" s="55"/>
      <c r="AO76" s="31">
        <v>0.23094688221709006</v>
      </c>
      <c r="AP76" s="101">
        <f t="shared" si="47"/>
        <v>389.47899999999998</v>
      </c>
      <c r="AQ76" s="47">
        <v>0.29166666666666702</v>
      </c>
      <c r="AR76" s="31">
        <v>8</v>
      </c>
      <c r="AS76" s="45">
        <v>0.875</v>
      </c>
      <c r="AT76" s="45">
        <v>0.83</v>
      </c>
      <c r="AU76" s="44">
        <v>80.599999999999994</v>
      </c>
      <c r="AV76" s="45">
        <v>80.599999999999994</v>
      </c>
      <c r="AW76" s="45">
        <f t="shared" si="42"/>
        <v>-0.67125000000000057</v>
      </c>
      <c r="AX76" s="45">
        <f t="shared" si="43"/>
        <v>-60.37823989607395</v>
      </c>
      <c r="AY76" s="55"/>
      <c r="AZ76" s="55"/>
      <c r="BA76" s="31">
        <v>0.23094688221709006</v>
      </c>
      <c r="BB76" s="101">
        <f t="shared" si="48"/>
        <v>389.47899999999998</v>
      </c>
      <c r="BC76" s="47">
        <v>0.29166666666666702</v>
      </c>
      <c r="BD76" s="31">
        <v>8</v>
      </c>
      <c r="BE76" s="45">
        <v>0.875</v>
      </c>
      <c r="BF76" s="45">
        <v>0.83</v>
      </c>
      <c r="BG76" s="44">
        <v>80.599999999999994</v>
      </c>
      <c r="BH76" s="45">
        <v>82.4</v>
      </c>
      <c r="BI76" s="45">
        <f t="shared" si="44"/>
        <v>-2.4712500000000119</v>
      </c>
      <c r="BJ76" s="45">
        <f t="shared" si="45"/>
        <v>-222.28636922632899</v>
      </c>
      <c r="BK76" s="55"/>
      <c r="BL76" s="35"/>
      <c r="BM76" s="55"/>
      <c r="BN76" s="55"/>
    </row>
    <row r="77" spans="5:66" x14ac:dyDescent="0.25">
      <c r="E77" s="31">
        <v>0.23094688221709006</v>
      </c>
      <c r="F77" s="101">
        <f t="shared" si="46"/>
        <v>389.47899999999998</v>
      </c>
      <c r="G77" s="47">
        <v>0.33333333333333398</v>
      </c>
      <c r="H77" s="31">
        <v>7</v>
      </c>
      <c r="I77" s="43">
        <v>-3</v>
      </c>
      <c r="J77" s="43">
        <v>0.83</v>
      </c>
      <c r="K77" s="43">
        <v>96.8</v>
      </c>
      <c r="L77" s="34">
        <v>80</v>
      </c>
      <c r="M77" s="43">
        <f t="shared" si="32"/>
        <v>16.128749999999997</v>
      </c>
      <c r="N77" s="43">
        <f t="shared" si="33"/>
        <v>1450.7643005196301</v>
      </c>
      <c r="O77" s="45">
        <v>0.875</v>
      </c>
      <c r="P77" s="45">
        <v>0.83</v>
      </c>
      <c r="Q77" s="45">
        <v>98.6</v>
      </c>
      <c r="R77" s="44">
        <v>80</v>
      </c>
      <c r="S77" s="45">
        <f t="shared" si="34"/>
        <v>17.098749999999995</v>
      </c>
      <c r="T77" s="45">
        <f t="shared" si="35"/>
        <v>1538.014792436489</v>
      </c>
      <c r="U77" s="43">
        <v>5.875</v>
      </c>
      <c r="V77" s="43">
        <v>0.83</v>
      </c>
      <c r="W77" s="43">
        <v>95</v>
      </c>
      <c r="X77" s="34">
        <v>80</v>
      </c>
      <c r="Y77" s="43">
        <f t="shared" si="36"/>
        <v>13.1875</v>
      </c>
      <c r="Z77" s="43">
        <f t="shared" si="37"/>
        <v>1186.2019197459583</v>
      </c>
      <c r="AA77" s="45">
        <v>9.875</v>
      </c>
      <c r="AB77" s="45">
        <v>0.83</v>
      </c>
      <c r="AC77" s="45">
        <v>96.8</v>
      </c>
      <c r="AD77" s="44">
        <v>80</v>
      </c>
      <c r="AE77" s="45">
        <f t="shared" si="38"/>
        <v>11.356249999999998</v>
      </c>
      <c r="AF77" s="45">
        <f t="shared" si="39"/>
        <v>1021.4828853926093</v>
      </c>
      <c r="AG77" s="43">
        <v>5.875</v>
      </c>
      <c r="AH77" s="43">
        <v>0.83</v>
      </c>
      <c r="AI77" s="43">
        <v>96.8</v>
      </c>
      <c r="AJ77" s="34">
        <v>80</v>
      </c>
      <c r="AK77" s="43">
        <f t="shared" si="40"/>
        <v>14.987499999999997</v>
      </c>
      <c r="AL77" s="43">
        <f t="shared" si="41"/>
        <v>1348.1100490762121</v>
      </c>
      <c r="AN77" s="55"/>
      <c r="AO77" s="31">
        <v>0.23094688221709006</v>
      </c>
      <c r="AP77" s="101">
        <f t="shared" si="47"/>
        <v>389.47899999999998</v>
      </c>
      <c r="AQ77" s="47">
        <v>0.33333333333333398</v>
      </c>
      <c r="AR77" s="31">
        <v>9</v>
      </c>
      <c r="AS77" s="45">
        <v>0.875</v>
      </c>
      <c r="AT77" s="45">
        <v>0.83</v>
      </c>
      <c r="AU77" s="44">
        <v>80.599999999999994</v>
      </c>
      <c r="AV77" s="45">
        <v>87.8</v>
      </c>
      <c r="AW77" s="45">
        <f t="shared" si="42"/>
        <v>-7.0412500000000033</v>
      </c>
      <c r="AX77" s="45">
        <f t="shared" si="43"/>
        <v>-633.35311980369534</v>
      </c>
      <c r="AY77" s="55"/>
      <c r="AZ77" s="55"/>
      <c r="BA77" s="31">
        <v>0.23094688221709006</v>
      </c>
      <c r="BB77" s="101">
        <f t="shared" si="48"/>
        <v>389.47899999999998</v>
      </c>
      <c r="BC77" s="47">
        <v>0.33333333333333398</v>
      </c>
      <c r="BD77" s="31">
        <v>9</v>
      </c>
      <c r="BE77" s="45">
        <v>0.875</v>
      </c>
      <c r="BF77" s="45">
        <v>0.83</v>
      </c>
      <c r="BG77" s="44">
        <v>80.599999999999994</v>
      </c>
      <c r="BH77" s="45">
        <v>86</v>
      </c>
      <c r="BI77" s="45">
        <f t="shared" si="44"/>
        <v>-5.2412500000000062</v>
      </c>
      <c r="BJ77" s="45">
        <f t="shared" si="45"/>
        <v>-471.44499047344164</v>
      </c>
      <c r="BK77" s="55"/>
      <c r="BL77" s="35"/>
      <c r="BM77" s="55"/>
      <c r="BN77" s="55"/>
    </row>
    <row r="78" spans="5:66" x14ac:dyDescent="0.25">
      <c r="E78" s="31">
        <v>0.23094688221709006</v>
      </c>
      <c r="F78" s="101">
        <f t="shared" si="46"/>
        <v>389.47899999999998</v>
      </c>
      <c r="G78" s="47">
        <v>0.375</v>
      </c>
      <c r="H78" s="31">
        <v>6</v>
      </c>
      <c r="I78" s="43">
        <v>-3</v>
      </c>
      <c r="J78" s="43">
        <v>0.83</v>
      </c>
      <c r="K78" s="43">
        <v>96.8</v>
      </c>
      <c r="L78" s="34">
        <v>80</v>
      </c>
      <c r="M78" s="43">
        <f t="shared" si="32"/>
        <v>15.298749999999997</v>
      </c>
      <c r="N78" s="43">
        <f t="shared" si="33"/>
        <v>1376.1066631062351</v>
      </c>
      <c r="O78" s="45">
        <v>0.875</v>
      </c>
      <c r="P78" s="45">
        <v>0.83</v>
      </c>
      <c r="Q78" s="45">
        <v>98.6</v>
      </c>
      <c r="R78" s="44">
        <v>80</v>
      </c>
      <c r="S78" s="45">
        <f t="shared" si="34"/>
        <v>16.268749999999994</v>
      </c>
      <c r="T78" s="45">
        <f t="shared" si="35"/>
        <v>1463.357155023094</v>
      </c>
      <c r="U78" s="43">
        <v>5.875</v>
      </c>
      <c r="V78" s="43">
        <v>0.83</v>
      </c>
      <c r="W78" s="43">
        <v>95</v>
      </c>
      <c r="X78" s="34">
        <v>80</v>
      </c>
      <c r="Y78" s="43">
        <f t="shared" si="36"/>
        <v>12.3575</v>
      </c>
      <c r="Z78" s="43">
        <f t="shared" si="37"/>
        <v>1111.5442823325634</v>
      </c>
      <c r="AA78" s="45">
        <v>9.875</v>
      </c>
      <c r="AB78" s="45">
        <v>0.83</v>
      </c>
      <c r="AC78" s="45">
        <v>96.8</v>
      </c>
      <c r="AD78" s="44">
        <v>80</v>
      </c>
      <c r="AE78" s="45">
        <f t="shared" si="38"/>
        <v>10.526249999999997</v>
      </c>
      <c r="AF78" s="45">
        <f t="shared" si="39"/>
        <v>946.8252479792144</v>
      </c>
      <c r="AG78" s="43">
        <v>5.875</v>
      </c>
      <c r="AH78" s="43">
        <v>0.83</v>
      </c>
      <c r="AI78" s="43">
        <v>96.8</v>
      </c>
      <c r="AJ78" s="34">
        <v>80</v>
      </c>
      <c r="AK78" s="43">
        <f t="shared" si="40"/>
        <v>14.157499999999997</v>
      </c>
      <c r="AL78" s="43">
        <f t="shared" si="41"/>
        <v>1273.4524116628172</v>
      </c>
      <c r="AN78" s="55"/>
      <c r="AO78" s="31">
        <v>0.23094688221709006</v>
      </c>
      <c r="AP78" s="101">
        <f t="shared" si="47"/>
        <v>389.47899999999998</v>
      </c>
      <c r="AQ78" s="47">
        <v>0.375</v>
      </c>
      <c r="AR78" s="31">
        <v>12</v>
      </c>
      <c r="AS78" s="45">
        <v>0.875</v>
      </c>
      <c r="AT78" s="45">
        <v>0.83</v>
      </c>
      <c r="AU78" s="44">
        <v>82.4</v>
      </c>
      <c r="AV78" s="45">
        <v>91.4</v>
      </c>
      <c r="AW78" s="45">
        <f t="shared" si="42"/>
        <v>-6.3512500000000003</v>
      </c>
      <c r="AX78" s="45">
        <f t="shared" si="43"/>
        <v>-571.28833689376438</v>
      </c>
      <c r="AY78" s="55"/>
      <c r="AZ78" s="55"/>
      <c r="BA78" s="31">
        <v>0.23094688221709006</v>
      </c>
      <c r="BB78" s="101">
        <f t="shared" si="48"/>
        <v>389.47899999999998</v>
      </c>
      <c r="BC78" s="47">
        <v>0.375</v>
      </c>
      <c r="BD78" s="31">
        <v>12</v>
      </c>
      <c r="BE78" s="45">
        <v>0.875</v>
      </c>
      <c r="BF78" s="45">
        <v>0.83</v>
      </c>
      <c r="BG78" s="44">
        <v>82.4</v>
      </c>
      <c r="BH78" s="45">
        <v>89.6</v>
      </c>
      <c r="BI78" s="45">
        <f t="shared" si="44"/>
        <v>-4.5512499999999889</v>
      </c>
      <c r="BJ78" s="45">
        <f t="shared" si="45"/>
        <v>-409.38020756350937</v>
      </c>
      <c r="BK78" s="55"/>
      <c r="BL78" s="35"/>
      <c r="BM78" s="55"/>
      <c r="BN78" s="55"/>
    </row>
    <row r="79" spans="5:66" x14ac:dyDescent="0.25">
      <c r="E79" s="31">
        <v>0.23094688221709006</v>
      </c>
      <c r="F79" s="101">
        <f t="shared" si="46"/>
        <v>389.47899999999998</v>
      </c>
      <c r="G79" s="47">
        <v>0.41666666666666702</v>
      </c>
      <c r="H79" s="31">
        <v>6</v>
      </c>
      <c r="I79" s="43">
        <v>-3</v>
      </c>
      <c r="J79" s="43">
        <v>0.83</v>
      </c>
      <c r="K79" s="43">
        <v>96.8</v>
      </c>
      <c r="L79" s="34">
        <v>80</v>
      </c>
      <c r="M79" s="43">
        <f t="shared" si="32"/>
        <v>15.298749999999997</v>
      </c>
      <c r="N79" s="43">
        <f t="shared" si="33"/>
        <v>1376.1066631062351</v>
      </c>
      <c r="O79" s="45">
        <v>0.875</v>
      </c>
      <c r="P79" s="45">
        <v>0.83</v>
      </c>
      <c r="Q79" s="45">
        <v>98.6</v>
      </c>
      <c r="R79" s="44">
        <v>80</v>
      </c>
      <c r="S79" s="45">
        <f t="shared" si="34"/>
        <v>16.268749999999994</v>
      </c>
      <c r="T79" s="45">
        <f t="shared" si="35"/>
        <v>1463.357155023094</v>
      </c>
      <c r="U79" s="43">
        <v>5.875</v>
      </c>
      <c r="V79" s="43">
        <v>0.83</v>
      </c>
      <c r="W79" s="43">
        <v>95</v>
      </c>
      <c r="X79" s="34">
        <v>80</v>
      </c>
      <c r="Y79" s="43">
        <f t="shared" si="36"/>
        <v>12.3575</v>
      </c>
      <c r="Z79" s="43">
        <f t="shared" si="37"/>
        <v>1111.5442823325634</v>
      </c>
      <c r="AA79" s="45">
        <v>9.875</v>
      </c>
      <c r="AB79" s="45">
        <v>0.83</v>
      </c>
      <c r="AC79" s="45">
        <v>96.8</v>
      </c>
      <c r="AD79" s="44">
        <v>80</v>
      </c>
      <c r="AE79" s="45">
        <f t="shared" si="38"/>
        <v>10.526249999999997</v>
      </c>
      <c r="AF79" s="45">
        <f t="shared" si="39"/>
        <v>946.8252479792144</v>
      </c>
      <c r="AG79" s="43">
        <v>5.875</v>
      </c>
      <c r="AH79" s="43">
        <v>0.83</v>
      </c>
      <c r="AI79" s="43">
        <v>96.8</v>
      </c>
      <c r="AJ79" s="34">
        <v>80</v>
      </c>
      <c r="AK79" s="43">
        <f t="shared" si="40"/>
        <v>14.157499999999997</v>
      </c>
      <c r="AL79" s="43">
        <f t="shared" si="41"/>
        <v>1273.4524116628172</v>
      </c>
      <c r="AN79" s="55"/>
      <c r="AO79" s="31">
        <v>0.23094688221709006</v>
      </c>
      <c r="AP79" s="101">
        <f t="shared" si="47"/>
        <v>389.47899999999998</v>
      </c>
      <c r="AQ79" s="47">
        <v>0.41666666666666702</v>
      </c>
      <c r="AR79" s="31">
        <v>17</v>
      </c>
      <c r="AS79" s="45">
        <v>0.875</v>
      </c>
      <c r="AT79" s="45">
        <v>0.83</v>
      </c>
      <c r="AU79" s="44">
        <v>84.2</v>
      </c>
      <c r="AV79" s="45">
        <v>95</v>
      </c>
      <c r="AW79" s="45">
        <f t="shared" si="42"/>
        <v>-4.0012499999999971</v>
      </c>
      <c r="AX79" s="45">
        <f t="shared" si="43"/>
        <v>-359.90827915704358</v>
      </c>
      <c r="AY79" s="55"/>
      <c r="AZ79" s="55"/>
      <c r="BA79" s="31">
        <v>0.23094688221709006</v>
      </c>
      <c r="BB79" s="101">
        <f t="shared" si="48"/>
        <v>389.47899999999998</v>
      </c>
      <c r="BC79" s="47">
        <v>0.41666666666666702</v>
      </c>
      <c r="BD79" s="31">
        <v>17</v>
      </c>
      <c r="BE79" s="45">
        <v>0.875</v>
      </c>
      <c r="BF79" s="45">
        <v>0.83</v>
      </c>
      <c r="BG79" s="44">
        <v>84.2</v>
      </c>
      <c r="BH79" s="45">
        <v>89.6</v>
      </c>
      <c r="BI79" s="45">
        <f t="shared" si="44"/>
        <v>1.3987500000000086</v>
      </c>
      <c r="BJ79" s="45">
        <f t="shared" si="45"/>
        <v>125.816108833719</v>
      </c>
      <c r="BK79" s="55"/>
      <c r="BL79" s="35"/>
      <c r="BM79" s="55"/>
      <c r="BN79" s="55"/>
    </row>
    <row r="80" spans="5:66" x14ac:dyDescent="0.25">
      <c r="E80" s="31">
        <v>0.23094688221709006</v>
      </c>
      <c r="F80" s="101">
        <f t="shared" si="46"/>
        <v>389.47899999999998</v>
      </c>
      <c r="G80" s="47">
        <v>0.45833333333333398</v>
      </c>
      <c r="H80" s="31">
        <v>7</v>
      </c>
      <c r="I80" s="43">
        <v>-3</v>
      </c>
      <c r="J80" s="43">
        <v>0.83</v>
      </c>
      <c r="K80" s="43">
        <v>96.8</v>
      </c>
      <c r="L80" s="34">
        <v>80</v>
      </c>
      <c r="M80" s="43">
        <f t="shared" si="32"/>
        <v>16.128749999999997</v>
      </c>
      <c r="N80" s="43">
        <f t="shared" si="33"/>
        <v>1450.7643005196301</v>
      </c>
      <c r="O80" s="45">
        <v>0.875</v>
      </c>
      <c r="P80" s="45">
        <v>0.83</v>
      </c>
      <c r="Q80" s="45">
        <v>98.6</v>
      </c>
      <c r="R80" s="44">
        <v>80</v>
      </c>
      <c r="S80" s="45">
        <f t="shared" si="34"/>
        <v>17.098749999999995</v>
      </c>
      <c r="T80" s="45">
        <f t="shared" si="35"/>
        <v>1538.014792436489</v>
      </c>
      <c r="U80" s="43">
        <v>5.875</v>
      </c>
      <c r="V80" s="43">
        <v>0.83</v>
      </c>
      <c r="W80" s="43">
        <v>95</v>
      </c>
      <c r="X80" s="34">
        <v>80</v>
      </c>
      <c r="Y80" s="43">
        <f t="shared" si="36"/>
        <v>13.1875</v>
      </c>
      <c r="Z80" s="43">
        <f t="shared" si="37"/>
        <v>1186.2019197459583</v>
      </c>
      <c r="AA80" s="45">
        <v>9.875</v>
      </c>
      <c r="AB80" s="45">
        <v>0.83</v>
      </c>
      <c r="AC80" s="45">
        <v>96.8</v>
      </c>
      <c r="AD80" s="44">
        <v>80</v>
      </c>
      <c r="AE80" s="45">
        <f t="shared" si="38"/>
        <v>11.356249999999998</v>
      </c>
      <c r="AF80" s="45">
        <f t="shared" si="39"/>
        <v>1021.4828853926093</v>
      </c>
      <c r="AG80" s="43">
        <v>5.875</v>
      </c>
      <c r="AH80" s="43">
        <v>0.83</v>
      </c>
      <c r="AI80" s="43">
        <v>96.8</v>
      </c>
      <c r="AJ80" s="34">
        <v>80</v>
      </c>
      <c r="AK80" s="43">
        <f t="shared" si="40"/>
        <v>14.987499999999997</v>
      </c>
      <c r="AL80" s="43">
        <f t="shared" si="41"/>
        <v>1348.1100490762121</v>
      </c>
      <c r="AN80" s="55"/>
      <c r="AO80" s="31">
        <v>0.23094688221709006</v>
      </c>
      <c r="AP80" s="101">
        <f t="shared" si="47"/>
        <v>389.47899999999998</v>
      </c>
      <c r="AQ80" s="47">
        <v>0.45833333333333398</v>
      </c>
      <c r="AR80" s="31">
        <v>22</v>
      </c>
      <c r="AS80" s="45">
        <v>0.875</v>
      </c>
      <c r="AT80" s="45">
        <v>0.83</v>
      </c>
      <c r="AU80" s="44">
        <v>87.8</v>
      </c>
      <c r="AV80" s="45">
        <v>104</v>
      </c>
      <c r="AW80" s="45">
        <f t="shared" si="42"/>
        <v>-5.2512500000000024</v>
      </c>
      <c r="AX80" s="45">
        <f t="shared" si="43"/>
        <v>-472.3444800808316</v>
      </c>
      <c r="AY80" s="55"/>
      <c r="AZ80" s="55"/>
      <c r="BA80" s="31">
        <v>0.23094688221709006</v>
      </c>
      <c r="BB80" s="101">
        <f t="shared" si="48"/>
        <v>389.47899999999998</v>
      </c>
      <c r="BC80" s="47">
        <v>0.45833333333333398</v>
      </c>
      <c r="BD80" s="31">
        <v>22</v>
      </c>
      <c r="BE80" s="45">
        <v>0.875</v>
      </c>
      <c r="BF80" s="45">
        <v>0.83</v>
      </c>
      <c r="BG80" s="44">
        <v>87.8</v>
      </c>
      <c r="BH80" s="45">
        <v>98.6</v>
      </c>
      <c r="BI80" s="45">
        <f t="shared" si="44"/>
        <v>0.14875000000000327</v>
      </c>
      <c r="BJ80" s="45">
        <f t="shared" si="45"/>
        <v>13.379907909931008</v>
      </c>
      <c r="BK80" s="55"/>
      <c r="BL80" s="35"/>
      <c r="BM80" s="55"/>
      <c r="BN80" s="55"/>
    </row>
    <row r="81" spans="5:66" x14ac:dyDescent="0.25">
      <c r="E81" s="31">
        <v>0.23094688221709006</v>
      </c>
      <c r="F81" s="101">
        <f t="shared" si="46"/>
        <v>389.47899999999998</v>
      </c>
      <c r="G81" s="47">
        <v>0.5</v>
      </c>
      <c r="H81" s="31">
        <v>9</v>
      </c>
      <c r="I81" s="43">
        <v>-3</v>
      </c>
      <c r="J81" s="43">
        <v>0.83</v>
      </c>
      <c r="K81" s="43">
        <v>96.8</v>
      </c>
      <c r="L81" s="34">
        <v>80</v>
      </c>
      <c r="M81" s="43">
        <f t="shared" si="32"/>
        <v>17.788749999999997</v>
      </c>
      <c r="N81" s="43">
        <f t="shared" si="33"/>
        <v>1600.0795753464199</v>
      </c>
      <c r="O81" s="45">
        <v>0.875</v>
      </c>
      <c r="P81" s="45">
        <v>0.83</v>
      </c>
      <c r="Q81" s="45">
        <v>98.6</v>
      </c>
      <c r="R81" s="44">
        <v>80</v>
      </c>
      <c r="S81" s="45">
        <f t="shared" si="34"/>
        <v>18.758749999999992</v>
      </c>
      <c r="T81" s="45">
        <f t="shared" si="35"/>
        <v>1687.3300672632786</v>
      </c>
      <c r="U81" s="43">
        <v>5.875</v>
      </c>
      <c r="V81" s="43">
        <v>0.83</v>
      </c>
      <c r="W81" s="43">
        <v>95</v>
      </c>
      <c r="X81" s="34">
        <v>80</v>
      </c>
      <c r="Y81" s="43">
        <f t="shared" si="36"/>
        <v>14.8475</v>
      </c>
      <c r="Z81" s="43">
        <f t="shared" si="37"/>
        <v>1335.5171945727482</v>
      </c>
      <c r="AA81" s="45">
        <v>9.875</v>
      </c>
      <c r="AB81" s="45">
        <v>0.83</v>
      </c>
      <c r="AC81" s="45">
        <v>96.8</v>
      </c>
      <c r="AD81" s="44">
        <v>80</v>
      </c>
      <c r="AE81" s="45">
        <f t="shared" si="38"/>
        <v>13.016249999999998</v>
      </c>
      <c r="AF81" s="45">
        <f t="shared" si="39"/>
        <v>1170.7981602193993</v>
      </c>
      <c r="AG81" s="43">
        <v>5.875</v>
      </c>
      <c r="AH81" s="43">
        <v>0.83</v>
      </c>
      <c r="AI81" s="43">
        <v>96.8</v>
      </c>
      <c r="AJ81" s="34">
        <v>80</v>
      </c>
      <c r="AK81" s="43">
        <f t="shared" si="40"/>
        <v>16.647499999999997</v>
      </c>
      <c r="AL81" s="43">
        <f t="shared" si="41"/>
        <v>1497.425323903002</v>
      </c>
      <c r="AN81" s="55"/>
      <c r="AO81" s="31">
        <v>0.23094688221709006</v>
      </c>
      <c r="AP81" s="101">
        <f t="shared" si="47"/>
        <v>389.47899999999998</v>
      </c>
      <c r="AQ81" s="47">
        <v>0.5</v>
      </c>
      <c r="AR81" s="31">
        <v>27</v>
      </c>
      <c r="AS81" s="45">
        <v>0.875</v>
      </c>
      <c r="AT81" s="45">
        <v>0.83</v>
      </c>
      <c r="AU81" s="44">
        <v>91.4</v>
      </c>
      <c r="AV81" s="45">
        <v>111.2</v>
      </c>
      <c r="AW81" s="45">
        <f t="shared" si="42"/>
        <v>-4.7012499999999982</v>
      </c>
      <c r="AX81" s="45">
        <f t="shared" si="43"/>
        <v>-422.87255167436467</v>
      </c>
      <c r="AY81" s="55"/>
      <c r="AZ81" s="55"/>
      <c r="BA81" s="31">
        <v>0.23094688221709006</v>
      </c>
      <c r="BB81" s="101">
        <f t="shared" si="48"/>
        <v>389.47899999999998</v>
      </c>
      <c r="BC81" s="47">
        <v>0.5</v>
      </c>
      <c r="BD81" s="31">
        <v>27</v>
      </c>
      <c r="BE81" s="45">
        <v>0.875</v>
      </c>
      <c r="BF81" s="45">
        <v>0.83</v>
      </c>
      <c r="BG81" s="44">
        <v>91.4</v>
      </c>
      <c r="BH81" s="45">
        <v>104</v>
      </c>
      <c r="BI81" s="45">
        <f t="shared" si="44"/>
        <v>2.4987500000000047</v>
      </c>
      <c r="BJ81" s="45">
        <f t="shared" si="45"/>
        <v>224.75996564665166</v>
      </c>
      <c r="BK81" s="55"/>
      <c r="BL81" s="35"/>
      <c r="BM81" s="55"/>
      <c r="BN81" s="55"/>
    </row>
    <row r="82" spans="5:66" x14ac:dyDescent="0.25">
      <c r="E82" s="31">
        <v>0.23094688221709006</v>
      </c>
      <c r="F82" s="101">
        <f t="shared" si="46"/>
        <v>389.47899999999998</v>
      </c>
      <c r="G82" s="47">
        <v>0.54166666666666696</v>
      </c>
      <c r="H82" s="31">
        <v>12</v>
      </c>
      <c r="I82" s="43">
        <v>-3</v>
      </c>
      <c r="J82" s="43">
        <v>0.83</v>
      </c>
      <c r="K82" s="43">
        <v>96.8</v>
      </c>
      <c r="L82" s="34">
        <v>80</v>
      </c>
      <c r="M82" s="43">
        <f t="shared" si="32"/>
        <v>20.278749999999995</v>
      </c>
      <c r="N82" s="43">
        <f t="shared" si="33"/>
        <v>1824.0524875866045</v>
      </c>
      <c r="O82" s="45">
        <v>0.875</v>
      </c>
      <c r="P82" s="45">
        <v>0.83</v>
      </c>
      <c r="Q82" s="45">
        <v>98.6</v>
      </c>
      <c r="R82" s="44">
        <v>80</v>
      </c>
      <c r="S82" s="45">
        <f t="shared" si="34"/>
        <v>21.248749999999994</v>
      </c>
      <c r="T82" s="45">
        <f t="shared" si="35"/>
        <v>1911.3029795034636</v>
      </c>
      <c r="U82" s="43">
        <v>5.875</v>
      </c>
      <c r="V82" s="43">
        <v>0.83</v>
      </c>
      <c r="W82" s="43">
        <v>95</v>
      </c>
      <c r="X82" s="34">
        <v>80</v>
      </c>
      <c r="Y82" s="43">
        <f t="shared" si="36"/>
        <v>17.337499999999999</v>
      </c>
      <c r="Z82" s="43">
        <f t="shared" si="37"/>
        <v>1559.4901068129327</v>
      </c>
      <c r="AA82" s="45">
        <v>9.875</v>
      </c>
      <c r="AB82" s="45">
        <v>0.83</v>
      </c>
      <c r="AC82" s="45">
        <v>96.8</v>
      </c>
      <c r="AD82" s="44">
        <v>80</v>
      </c>
      <c r="AE82" s="45">
        <f t="shared" si="38"/>
        <v>15.506249999999998</v>
      </c>
      <c r="AF82" s="45">
        <f t="shared" si="39"/>
        <v>1394.771072459584</v>
      </c>
      <c r="AG82" s="43">
        <v>5.875</v>
      </c>
      <c r="AH82" s="43">
        <v>0.83</v>
      </c>
      <c r="AI82" s="43">
        <v>96.8</v>
      </c>
      <c r="AJ82" s="34">
        <v>80</v>
      </c>
      <c r="AK82" s="43">
        <f t="shared" si="40"/>
        <v>19.137499999999996</v>
      </c>
      <c r="AL82" s="43">
        <f t="shared" si="41"/>
        <v>1721.3982361431865</v>
      </c>
      <c r="AN82" s="55"/>
      <c r="AO82" s="31">
        <v>0.23094688221709006</v>
      </c>
      <c r="AP82" s="101">
        <f t="shared" si="47"/>
        <v>389.47899999999998</v>
      </c>
      <c r="AQ82" s="47">
        <v>0.54166666666666696</v>
      </c>
      <c r="AR82" s="31">
        <v>30</v>
      </c>
      <c r="AS82" s="45">
        <v>0.875</v>
      </c>
      <c r="AT82" s="45">
        <v>0.83</v>
      </c>
      <c r="AU82" s="44">
        <v>96</v>
      </c>
      <c r="AV82" s="45">
        <v>111.2</v>
      </c>
      <c r="AW82" s="45">
        <f t="shared" si="42"/>
        <v>2.3887499999999946</v>
      </c>
      <c r="AX82" s="45">
        <f t="shared" si="43"/>
        <v>214.86557996535745</v>
      </c>
      <c r="AY82" s="55"/>
      <c r="AZ82" s="55"/>
      <c r="BA82" s="31">
        <v>0.23094688221709006</v>
      </c>
      <c r="BB82" s="101">
        <f t="shared" si="48"/>
        <v>389.47899999999998</v>
      </c>
      <c r="BC82" s="47">
        <v>0.54166666666666696</v>
      </c>
      <c r="BD82" s="31">
        <v>30</v>
      </c>
      <c r="BE82" s="45">
        <v>0.875</v>
      </c>
      <c r="BF82" s="45">
        <v>0.83</v>
      </c>
      <c r="BG82" s="44">
        <v>96</v>
      </c>
      <c r="BH82" s="45">
        <v>104</v>
      </c>
      <c r="BI82" s="45">
        <f t="shared" si="44"/>
        <v>9.5887499999999974</v>
      </c>
      <c r="BJ82" s="45">
        <f t="shared" si="45"/>
        <v>862.49809728637376</v>
      </c>
      <c r="BK82" s="55"/>
      <c r="BL82" s="35"/>
      <c r="BM82" s="55"/>
      <c r="BN82" s="55"/>
    </row>
    <row r="83" spans="5:66" x14ac:dyDescent="0.25">
      <c r="E83" s="31">
        <v>0.23094688221709006</v>
      </c>
      <c r="F83" s="101">
        <f t="shared" si="46"/>
        <v>389.47899999999998</v>
      </c>
      <c r="G83" s="47">
        <v>0.58333333333333404</v>
      </c>
      <c r="H83" s="31">
        <v>16</v>
      </c>
      <c r="I83" s="43">
        <v>-3</v>
      </c>
      <c r="J83" s="43">
        <v>0.83</v>
      </c>
      <c r="K83" s="43">
        <v>96.8</v>
      </c>
      <c r="L83" s="34">
        <v>80</v>
      </c>
      <c r="M83" s="43">
        <f t="shared" si="32"/>
        <v>23.598749999999995</v>
      </c>
      <c r="N83" s="43">
        <f t="shared" si="33"/>
        <v>2122.6830372401841</v>
      </c>
      <c r="O83" s="45">
        <v>0.875</v>
      </c>
      <c r="P83" s="45">
        <v>0.83</v>
      </c>
      <c r="Q83" s="45">
        <v>98.6</v>
      </c>
      <c r="R83" s="44">
        <v>80</v>
      </c>
      <c r="S83" s="45">
        <f t="shared" si="34"/>
        <v>24.568749999999994</v>
      </c>
      <c r="T83" s="45">
        <f t="shared" si="35"/>
        <v>2209.9335291570433</v>
      </c>
      <c r="U83" s="43">
        <v>5.875</v>
      </c>
      <c r="V83" s="43">
        <v>0.83</v>
      </c>
      <c r="W83" s="43">
        <v>95</v>
      </c>
      <c r="X83" s="34">
        <v>80</v>
      </c>
      <c r="Y83" s="43">
        <f t="shared" si="36"/>
        <v>20.657499999999999</v>
      </c>
      <c r="Z83" s="43">
        <f t="shared" si="37"/>
        <v>1858.1206564665124</v>
      </c>
      <c r="AA83" s="45">
        <v>9.875</v>
      </c>
      <c r="AB83" s="45">
        <v>0.83</v>
      </c>
      <c r="AC83" s="45">
        <v>96.8</v>
      </c>
      <c r="AD83" s="44">
        <v>80</v>
      </c>
      <c r="AE83" s="45">
        <f t="shared" si="38"/>
        <v>18.826249999999995</v>
      </c>
      <c r="AF83" s="45">
        <f t="shared" si="39"/>
        <v>1693.4016221131633</v>
      </c>
      <c r="AG83" s="43">
        <v>5.875</v>
      </c>
      <c r="AH83" s="43">
        <v>0.83</v>
      </c>
      <c r="AI83" s="43">
        <v>96.8</v>
      </c>
      <c r="AJ83" s="34">
        <v>80</v>
      </c>
      <c r="AK83" s="43">
        <f t="shared" si="40"/>
        <v>22.457499999999996</v>
      </c>
      <c r="AL83" s="43">
        <f t="shared" si="41"/>
        <v>2020.0287857967662</v>
      </c>
      <c r="AN83" s="55"/>
      <c r="AO83" s="31">
        <v>0.23094688221709006</v>
      </c>
      <c r="AP83" s="101">
        <f t="shared" si="47"/>
        <v>389.47899999999998</v>
      </c>
      <c r="AQ83" s="47">
        <v>0.58333333333333404</v>
      </c>
      <c r="AR83" s="31">
        <v>32</v>
      </c>
      <c r="AS83" s="45">
        <v>0.875</v>
      </c>
      <c r="AT83" s="45">
        <v>0.83</v>
      </c>
      <c r="AU83" s="44">
        <v>96.8</v>
      </c>
      <c r="AV83" s="45">
        <v>107.6</v>
      </c>
      <c r="AW83" s="45">
        <f t="shared" si="42"/>
        <v>8.4487500000000004</v>
      </c>
      <c r="AX83" s="45">
        <f t="shared" si="43"/>
        <v>759.95628204387981</v>
      </c>
      <c r="AY83" s="55"/>
      <c r="AZ83" s="55"/>
      <c r="BA83" s="31">
        <v>0.23094688221709006</v>
      </c>
      <c r="BB83" s="101">
        <f t="shared" si="48"/>
        <v>389.47899999999998</v>
      </c>
      <c r="BC83" s="47">
        <v>0.58333333333333404</v>
      </c>
      <c r="BD83" s="31">
        <v>32</v>
      </c>
      <c r="BE83" s="45">
        <v>0.875</v>
      </c>
      <c r="BF83" s="45">
        <v>0.83</v>
      </c>
      <c r="BG83" s="44">
        <v>96.8</v>
      </c>
      <c r="BH83" s="45">
        <v>104</v>
      </c>
      <c r="BI83" s="45">
        <f t="shared" si="44"/>
        <v>12.048749999999995</v>
      </c>
      <c r="BJ83" s="45">
        <f t="shared" si="45"/>
        <v>1083.7725407043874</v>
      </c>
      <c r="BK83" s="55"/>
      <c r="BL83" s="35"/>
      <c r="BM83" s="55"/>
      <c r="BN83" s="55"/>
    </row>
    <row r="84" spans="5:66" x14ac:dyDescent="0.25">
      <c r="E84" s="31">
        <v>0.23094688221709006</v>
      </c>
      <c r="F84" s="101">
        <f t="shared" si="46"/>
        <v>389.47899999999998</v>
      </c>
      <c r="G84" s="47">
        <v>0.625</v>
      </c>
      <c r="H84" s="31">
        <v>20</v>
      </c>
      <c r="I84" s="43">
        <v>-3</v>
      </c>
      <c r="J84" s="43">
        <v>0.83</v>
      </c>
      <c r="K84" s="43">
        <v>96.8</v>
      </c>
      <c r="L84" s="34">
        <v>80</v>
      </c>
      <c r="M84" s="43">
        <f t="shared" si="32"/>
        <v>26.918749999999996</v>
      </c>
      <c r="N84" s="43">
        <f t="shared" si="33"/>
        <v>2421.3135868937638</v>
      </c>
      <c r="O84" s="45">
        <v>0.875</v>
      </c>
      <c r="P84" s="45">
        <v>0.83</v>
      </c>
      <c r="Q84" s="45">
        <v>98.6</v>
      </c>
      <c r="R84" s="44">
        <v>80</v>
      </c>
      <c r="S84" s="45">
        <f t="shared" si="34"/>
        <v>27.888749999999995</v>
      </c>
      <c r="T84" s="45">
        <f t="shared" si="35"/>
        <v>2508.564078810623</v>
      </c>
      <c r="U84" s="43">
        <v>5.875</v>
      </c>
      <c r="V84" s="43">
        <v>0.83</v>
      </c>
      <c r="W84" s="43">
        <v>95</v>
      </c>
      <c r="X84" s="34">
        <v>80</v>
      </c>
      <c r="Y84" s="43">
        <f t="shared" si="36"/>
        <v>23.977499999999999</v>
      </c>
      <c r="Z84" s="43">
        <f t="shared" si="37"/>
        <v>2156.7512061200919</v>
      </c>
      <c r="AA84" s="45">
        <v>9.875</v>
      </c>
      <c r="AB84" s="45">
        <v>0.83</v>
      </c>
      <c r="AC84" s="45">
        <v>96.8</v>
      </c>
      <c r="AD84" s="44">
        <v>80</v>
      </c>
      <c r="AE84" s="45">
        <f t="shared" si="38"/>
        <v>22.146249999999995</v>
      </c>
      <c r="AF84" s="45">
        <f t="shared" si="39"/>
        <v>1992.032171766743</v>
      </c>
      <c r="AG84" s="43">
        <v>5.875</v>
      </c>
      <c r="AH84" s="43">
        <v>0.83</v>
      </c>
      <c r="AI84" s="43">
        <v>96.8</v>
      </c>
      <c r="AJ84" s="34">
        <v>80</v>
      </c>
      <c r="AK84" s="43">
        <f t="shared" si="40"/>
        <v>25.777499999999996</v>
      </c>
      <c r="AL84" s="43">
        <f t="shared" si="41"/>
        <v>2318.6593354503457</v>
      </c>
      <c r="AN84" s="55"/>
      <c r="AO84" s="31">
        <v>0.23094688221709006</v>
      </c>
      <c r="AP84" s="101">
        <f t="shared" si="47"/>
        <v>389.47899999999998</v>
      </c>
      <c r="AQ84" s="47">
        <v>0.625</v>
      </c>
      <c r="AR84" s="31">
        <v>33</v>
      </c>
      <c r="AS84" s="45">
        <v>0.875</v>
      </c>
      <c r="AT84" s="45">
        <v>0.83</v>
      </c>
      <c r="AU84" s="44">
        <v>89.6</v>
      </c>
      <c r="AV84" s="45">
        <v>104</v>
      </c>
      <c r="AW84" s="45">
        <f t="shared" si="42"/>
        <v>5.6787499999999937</v>
      </c>
      <c r="AX84" s="45">
        <f t="shared" si="43"/>
        <v>510.79766079676614</v>
      </c>
      <c r="AY84" s="55"/>
      <c r="AZ84" s="55"/>
      <c r="BA84" s="31">
        <v>0.23094688221709006</v>
      </c>
      <c r="BB84" s="101">
        <f t="shared" si="48"/>
        <v>389.47899999999998</v>
      </c>
      <c r="BC84" s="47">
        <v>0.625</v>
      </c>
      <c r="BD84" s="31">
        <v>33</v>
      </c>
      <c r="BE84" s="45">
        <v>0.875</v>
      </c>
      <c r="BF84" s="45">
        <v>0.83</v>
      </c>
      <c r="BG84" s="44">
        <v>89.6</v>
      </c>
      <c r="BH84" s="45">
        <v>102.2</v>
      </c>
      <c r="BI84" s="45">
        <f t="shared" si="44"/>
        <v>7.4787499999999909</v>
      </c>
      <c r="BJ84" s="45">
        <f t="shared" si="45"/>
        <v>672.7057901270199</v>
      </c>
      <c r="BK84" s="55"/>
      <c r="BL84" s="35"/>
      <c r="BM84" s="55"/>
      <c r="BN84" s="55"/>
    </row>
    <row r="85" spans="5:66" x14ac:dyDescent="0.25">
      <c r="E85" s="31">
        <v>0.23094688221709006</v>
      </c>
      <c r="F85" s="101">
        <f t="shared" si="46"/>
        <v>389.47899999999998</v>
      </c>
      <c r="G85" s="47">
        <v>0.66666666666666696</v>
      </c>
      <c r="H85" s="31">
        <v>24</v>
      </c>
      <c r="I85" s="43">
        <v>-3</v>
      </c>
      <c r="J85" s="43">
        <v>0.83</v>
      </c>
      <c r="K85" s="43">
        <v>96.8</v>
      </c>
      <c r="L85" s="34">
        <v>80</v>
      </c>
      <c r="M85" s="43">
        <f t="shared" si="32"/>
        <v>30.238749999999996</v>
      </c>
      <c r="N85" s="43">
        <f t="shared" si="33"/>
        <v>2719.9441365473435</v>
      </c>
      <c r="O85" s="45">
        <v>0.875</v>
      </c>
      <c r="P85" s="45">
        <v>0.83</v>
      </c>
      <c r="Q85" s="45">
        <v>98.6</v>
      </c>
      <c r="R85" s="44">
        <v>80</v>
      </c>
      <c r="S85" s="45">
        <f t="shared" si="34"/>
        <v>31.208749999999995</v>
      </c>
      <c r="T85" s="45">
        <f t="shared" si="35"/>
        <v>2807.1946284642027</v>
      </c>
      <c r="U85" s="43">
        <v>5.875</v>
      </c>
      <c r="V85" s="43">
        <v>0.83</v>
      </c>
      <c r="W85" s="43">
        <v>95</v>
      </c>
      <c r="X85" s="34">
        <v>80</v>
      </c>
      <c r="Y85" s="43">
        <f t="shared" si="36"/>
        <v>27.297499999999999</v>
      </c>
      <c r="Z85" s="43">
        <f t="shared" si="37"/>
        <v>2455.3817557736716</v>
      </c>
      <c r="AA85" s="45">
        <v>9.875</v>
      </c>
      <c r="AB85" s="45">
        <v>0.83</v>
      </c>
      <c r="AC85" s="45">
        <v>96.8</v>
      </c>
      <c r="AD85" s="44">
        <v>80</v>
      </c>
      <c r="AE85" s="45">
        <f t="shared" si="38"/>
        <v>25.466249999999995</v>
      </c>
      <c r="AF85" s="45">
        <f t="shared" si="39"/>
        <v>2290.6627214203227</v>
      </c>
      <c r="AG85" s="43">
        <v>5.875</v>
      </c>
      <c r="AH85" s="43">
        <v>0.83</v>
      </c>
      <c r="AI85" s="43">
        <v>96.8</v>
      </c>
      <c r="AJ85" s="34">
        <v>80</v>
      </c>
      <c r="AK85" s="43">
        <f t="shared" si="40"/>
        <v>29.097499999999997</v>
      </c>
      <c r="AL85" s="43">
        <f t="shared" si="41"/>
        <v>2617.2898851039254</v>
      </c>
      <c r="AN85" s="55"/>
      <c r="AO85" s="31">
        <v>0.23094688221709006</v>
      </c>
      <c r="AP85" s="101">
        <f t="shared" si="47"/>
        <v>389.47899999999998</v>
      </c>
      <c r="AQ85" s="47">
        <v>0.66666666666666696</v>
      </c>
      <c r="AR85" s="31">
        <v>33</v>
      </c>
      <c r="AS85" s="45">
        <v>0.875</v>
      </c>
      <c r="AT85" s="45">
        <v>0.83</v>
      </c>
      <c r="AU85" s="44">
        <v>87</v>
      </c>
      <c r="AV85" s="45">
        <v>100.4</v>
      </c>
      <c r="AW85" s="45">
        <f t="shared" si="42"/>
        <v>6.6787499999999937</v>
      </c>
      <c r="AX85" s="45">
        <f t="shared" si="43"/>
        <v>600.74662153579618</v>
      </c>
      <c r="AY85" s="55"/>
      <c r="AZ85" s="55"/>
      <c r="BA85" s="31">
        <v>0.23094688221709006</v>
      </c>
      <c r="BB85" s="101">
        <f t="shared" si="48"/>
        <v>389.47899999999998</v>
      </c>
      <c r="BC85" s="47">
        <v>0.66666666666666696</v>
      </c>
      <c r="BD85" s="31">
        <v>33</v>
      </c>
      <c r="BE85" s="45">
        <v>0.875</v>
      </c>
      <c r="BF85" s="45">
        <v>0.83</v>
      </c>
      <c r="BG85" s="44">
        <v>87</v>
      </c>
      <c r="BH85" s="45">
        <v>100.4</v>
      </c>
      <c r="BI85" s="45">
        <f t="shared" si="44"/>
        <v>6.6787499999999937</v>
      </c>
      <c r="BJ85" s="45">
        <f t="shared" si="45"/>
        <v>600.74662153579618</v>
      </c>
      <c r="BK85" s="55"/>
      <c r="BL85" s="35"/>
      <c r="BM85" s="55"/>
      <c r="BN85" s="55"/>
    </row>
    <row r="86" spans="5:66" x14ac:dyDescent="0.25">
      <c r="E86" s="31">
        <v>0.23094688221709006</v>
      </c>
      <c r="F86" s="101">
        <f t="shared" si="46"/>
        <v>389.47899999999998</v>
      </c>
      <c r="G86" s="47">
        <v>0.70833333333333404</v>
      </c>
      <c r="H86" s="31">
        <v>27</v>
      </c>
      <c r="I86" s="43">
        <v>-3</v>
      </c>
      <c r="J86" s="43">
        <v>0.83</v>
      </c>
      <c r="K86" s="43">
        <v>96.8</v>
      </c>
      <c r="L86" s="34">
        <v>80</v>
      </c>
      <c r="M86" s="43">
        <f t="shared" si="32"/>
        <v>32.728749999999991</v>
      </c>
      <c r="N86" s="43">
        <f t="shared" si="33"/>
        <v>2943.9170487875276</v>
      </c>
      <c r="O86" s="45">
        <v>0.875</v>
      </c>
      <c r="P86" s="45">
        <v>0.83</v>
      </c>
      <c r="Q86" s="45">
        <v>98.6</v>
      </c>
      <c r="R86" s="44">
        <v>80</v>
      </c>
      <c r="S86" s="45">
        <f t="shared" si="34"/>
        <v>33.69874999999999</v>
      </c>
      <c r="T86" s="45">
        <f t="shared" si="35"/>
        <v>3031.1675407043867</v>
      </c>
      <c r="U86" s="43">
        <v>5.875</v>
      </c>
      <c r="V86" s="43">
        <v>0.83</v>
      </c>
      <c r="W86" s="43">
        <v>95</v>
      </c>
      <c r="X86" s="34">
        <v>80</v>
      </c>
      <c r="Y86" s="43">
        <f t="shared" si="36"/>
        <v>29.787499999999998</v>
      </c>
      <c r="Z86" s="43">
        <f t="shared" si="37"/>
        <v>2679.3546680138566</v>
      </c>
      <c r="AA86" s="45">
        <v>9.875</v>
      </c>
      <c r="AB86" s="45">
        <v>0.83</v>
      </c>
      <c r="AC86" s="45">
        <v>96.8</v>
      </c>
      <c r="AD86" s="44">
        <v>80</v>
      </c>
      <c r="AE86" s="45">
        <f t="shared" si="38"/>
        <v>27.956249999999997</v>
      </c>
      <c r="AF86" s="45">
        <f t="shared" si="39"/>
        <v>2514.6356336605077</v>
      </c>
      <c r="AG86" s="43">
        <v>5.875</v>
      </c>
      <c r="AH86" s="43">
        <v>0.83</v>
      </c>
      <c r="AI86" s="43">
        <v>96.8</v>
      </c>
      <c r="AJ86" s="34">
        <v>80</v>
      </c>
      <c r="AK86" s="43">
        <f t="shared" si="40"/>
        <v>31.587499999999995</v>
      </c>
      <c r="AL86" s="43">
        <f t="shared" si="41"/>
        <v>2841.2627973441099</v>
      </c>
      <c r="AN86" s="55"/>
      <c r="AO86" s="31">
        <v>0.23094688221709006</v>
      </c>
      <c r="AP86" s="101">
        <f t="shared" si="47"/>
        <v>389.47899999999998</v>
      </c>
      <c r="AQ86" s="47">
        <v>0.70833333333333404</v>
      </c>
      <c r="AR86" s="31">
        <v>32</v>
      </c>
      <c r="AS86" s="45">
        <v>0.875</v>
      </c>
      <c r="AT86" s="45">
        <v>0.83</v>
      </c>
      <c r="AU86" s="44">
        <v>84.2</v>
      </c>
      <c r="AV86" s="45">
        <v>95</v>
      </c>
      <c r="AW86" s="45">
        <f t="shared" si="42"/>
        <v>8.4487500000000004</v>
      </c>
      <c r="AX86" s="45">
        <f t="shared" si="43"/>
        <v>759.95628204387981</v>
      </c>
      <c r="AY86" s="55"/>
      <c r="AZ86" s="55"/>
      <c r="BA86" s="31">
        <v>0.23094688221709006</v>
      </c>
      <c r="BB86" s="101">
        <f t="shared" si="48"/>
        <v>389.47899999999998</v>
      </c>
      <c r="BC86" s="47">
        <v>0.70833333333333404</v>
      </c>
      <c r="BD86" s="31">
        <v>32</v>
      </c>
      <c r="BE86" s="45">
        <v>0.875</v>
      </c>
      <c r="BF86" s="45">
        <v>0.83</v>
      </c>
      <c r="BG86" s="44">
        <v>84.2</v>
      </c>
      <c r="BH86" s="45">
        <v>93.2</v>
      </c>
      <c r="BI86" s="45">
        <f t="shared" si="44"/>
        <v>10.248749999999998</v>
      </c>
      <c r="BJ86" s="45">
        <f t="shared" si="45"/>
        <v>921.86441137413362</v>
      </c>
      <c r="BK86" s="55"/>
      <c r="BL86" s="35"/>
      <c r="BM86" s="55"/>
      <c r="BN86" s="55"/>
    </row>
    <row r="87" spans="5:66" x14ac:dyDescent="0.25">
      <c r="E87" s="31">
        <v>0.23094688221709006</v>
      </c>
      <c r="F87" s="101">
        <f t="shared" si="46"/>
        <v>389.47899999999998</v>
      </c>
      <c r="G87" s="47">
        <v>0.75</v>
      </c>
      <c r="H87" s="31">
        <v>29</v>
      </c>
      <c r="I87" s="43">
        <v>-3</v>
      </c>
      <c r="J87" s="43">
        <v>0.83</v>
      </c>
      <c r="K87" s="43">
        <v>96.8</v>
      </c>
      <c r="L87" s="34">
        <v>80</v>
      </c>
      <c r="M87" s="43">
        <f t="shared" si="32"/>
        <v>34.388749999999995</v>
      </c>
      <c r="N87" s="43">
        <f t="shared" si="33"/>
        <v>3093.2323236143179</v>
      </c>
      <c r="O87" s="45">
        <v>0.875</v>
      </c>
      <c r="P87" s="45">
        <v>0.83</v>
      </c>
      <c r="Q87" s="45">
        <v>98.6</v>
      </c>
      <c r="R87" s="44">
        <v>80</v>
      </c>
      <c r="S87" s="45">
        <f t="shared" si="34"/>
        <v>35.358749999999993</v>
      </c>
      <c r="T87" s="45">
        <f t="shared" si="35"/>
        <v>3180.482815531177</v>
      </c>
      <c r="U87" s="43">
        <v>5.875</v>
      </c>
      <c r="V87" s="43">
        <v>0.83</v>
      </c>
      <c r="W87" s="43">
        <v>95</v>
      </c>
      <c r="X87" s="34">
        <v>80</v>
      </c>
      <c r="Y87" s="43">
        <f t="shared" si="36"/>
        <v>31.447499999999998</v>
      </c>
      <c r="Z87" s="43">
        <f t="shared" si="37"/>
        <v>2828.6699428406464</v>
      </c>
      <c r="AA87" s="45">
        <v>9.875</v>
      </c>
      <c r="AB87" s="45">
        <v>0.83</v>
      </c>
      <c r="AC87" s="45">
        <v>96.8</v>
      </c>
      <c r="AD87" s="44">
        <v>80</v>
      </c>
      <c r="AE87" s="45">
        <f t="shared" si="38"/>
        <v>29.616249999999997</v>
      </c>
      <c r="AF87" s="45">
        <f t="shared" si="39"/>
        <v>2663.9509084872975</v>
      </c>
      <c r="AG87" s="43">
        <v>5.875</v>
      </c>
      <c r="AH87" s="43">
        <v>0.83</v>
      </c>
      <c r="AI87" s="43">
        <v>96.8</v>
      </c>
      <c r="AJ87" s="34">
        <v>80</v>
      </c>
      <c r="AK87" s="43">
        <f t="shared" si="40"/>
        <v>33.247499999999995</v>
      </c>
      <c r="AL87" s="43">
        <f t="shared" si="41"/>
        <v>2990.5780721708998</v>
      </c>
      <c r="AN87" s="55"/>
      <c r="AO87" s="31">
        <v>0.23094688221709006</v>
      </c>
      <c r="AP87" s="101">
        <f t="shared" si="47"/>
        <v>389.47899999999998</v>
      </c>
      <c r="AQ87" s="47">
        <v>0.75</v>
      </c>
      <c r="AR87" s="31">
        <v>32</v>
      </c>
      <c r="AS87" s="45">
        <v>0.875</v>
      </c>
      <c r="AT87" s="45">
        <v>0.83</v>
      </c>
      <c r="AU87" s="44">
        <v>82.4</v>
      </c>
      <c r="AV87" s="45">
        <v>86</v>
      </c>
      <c r="AW87" s="45">
        <f t="shared" si="42"/>
        <v>15.648750000000003</v>
      </c>
      <c r="AX87" s="45">
        <f t="shared" si="43"/>
        <v>1407.5887993648962</v>
      </c>
      <c r="AY87" s="55"/>
      <c r="AZ87" s="55"/>
      <c r="BA87" s="31">
        <v>0.23094688221709006</v>
      </c>
      <c r="BB87" s="101">
        <f t="shared" si="48"/>
        <v>389.47899999999998</v>
      </c>
      <c r="BC87" s="47">
        <v>0.75</v>
      </c>
      <c r="BD87" s="31">
        <v>32</v>
      </c>
      <c r="BE87" s="45">
        <v>0.875</v>
      </c>
      <c r="BF87" s="45">
        <v>0.83</v>
      </c>
      <c r="BG87" s="44">
        <v>82.4</v>
      </c>
      <c r="BH87" s="45">
        <v>86</v>
      </c>
      <c r="BI87" s="45">
        <f t="shared" si="44"/>
        <v>15.648750000000003</v>
      </c>
      <c r="BJ87" s="45">
        <f t="shared" si="45"/>
        <v>1407.5887993648962</v>
      </c>
      <c r="BK87" s="55"/>
      <c r="BL87" s="35"/>
      <c r="BM87" s="55"/>
      <c r="BN87" s="55"/>
    </row>
    <row r="88" spans="5:66" x14ac:dyDescent="0.25">
      <c r="E88" s="31">
        <v>0.23094688221709006</v>
      </c>
      <c r="F88" s="101">
        <f t="shared" si="46"/>
        <v>389.47899999999998</v>
      </c>
      <c r="G88" s="47">
        <v>0.79166666666666696</v>
      </c>
      <c r="H88" s="31">
        <v>29</v>
      </c>
      <c r="I88" s="43">
        <v>-3</v>
      </c>
      <c r="J88" s="43">
        <v>0.83</v>
      </c>
      <c r="K88" s="43">
        <v>96.8</v>
      </c>
      <c r="L88" s="34">
        <v>80</v>
      </c>
      <c r="M88" s="43">
        <f t="shared" si="32"/>
        <v>34.388749999999995</v>
      </c>
      <c r="N88" s="43">
        <f t="shared" si="33"/>
        <v>3093.2323236143179</v>
      </c>
      <c r="O88" s="45">
        <v>0.875</v>
      </c>
      <c r="P88" s="45">
        <v>0.83</v>
      </c>
      <c r="Q88" s="45">
        <v>98.6</v>
      </c>
      <c r="R88" s="44">
        <v>80</v>
      </c>
      <c r="S88" s="45">
        <f t="shared" si="34"/>
        <v>35.358749999999993</v>
      </c>
      <c r="T88" s="45">
        <f t="shared" si="35"/>
        <v>3180.482815531177</v>
      </c>
      <c r="U88" s="43">
        <v>5.875</v>
      </c>
      <c r="V88" s="43">
        <v>0.83</v>
      </c>
      <c r="W88" s="43">
        <v>95</v>
      </c>
      <c r="X88" s="34">
        <v>80</v>
      </c>
      <c r="Y88" s="43">
        <f t="shared" si="36"/>
        <v>31.447499999999998</v>
      </c>
      <c r="Z88" s="43">
        <f t="shared" si="37"/>
        <v>2828.6699428406464</v>
      </c>
      <c r="AA88" s="45">
        <v>9.875</v>
      </c>
      <c r="AB88" s="45">
        <v>0.83</v>
      </c>
      <c r="AC88" s="45">
        <v>96.8</v>
      </c>
      <c r="AD88" s="44">
        <v>80</v>
      </c>
      <c r="AE88" s="45">
        <f t="shared" si="38"/>
        <v>29.616249999999997</v>
      </c>
      <c r="AF88" s="45">
        <f t="shared" si="39"/>
        <v>2663.9509084872975</v>
      </c>
      <c r="AG88" s="43">
        <v>5.875</v>
      </c>
      <c r="AH88" s="43">
        <v>0.83</v>
      </c>
      <c r="AI88" s="43">
        <v>96.8</v>
      </c>
      <c r="AJ88" s="34">
        <v>80</v>
      </c>
      <c r="AK88" s="43">
        <f t="shared" si="40"/>
        <v>33.247499999999995</v>
      </c>
      <c r="AL88" s="43">
        <f t="shared" si="41"/>
        <v>2990.5780721708998</v>
      </c>
      <c r="AN88" s="55"/>
      <c r="AO88" s="31">
        <v>0.23094688221709006</v>
      </c>
      <c r="AP88" s="101">
        <f t="shared" si="47"/>
        <v>389.47899999999998</v>
      </c>
      <c r="AQ88" s="47">
        <v>0.79166666666666696</v>
      </c>
      <c r="AR88" s="31">
        <v>31</v>
      </c>
      <c r="AS88" s="45">
        <v>0.875</v>
      </c>
      <c r="AT88" s="45">
        <v>0.83</v>
      </c>
      <c r="AU88" s="44">
        <v>82.4</v>
      </c>
      <c r="AV88" s="45">
        <v>84.2</v>
      </c>
      <c r="AW88" s="45">
        <f t="shared" si="42"/>
        <v>16.618750000000002</v>
      </c>
      <c r="AX88" s="45">
        <f t="shared" si="43"/>
        <v>1494.8392912817553</v>
      </c>
      <c r="AY88" s="55"/>
      <c r="AZ88" s="55"/>
      <c r="BA88" s="31">
        <v>0.23094688221709006</v>
      </c>
      <c r="BB88" s="101">
        <f t="shared" si="48"/>
        <v>389.47899999999998</v>
      </c>
      <c r="BC88" s="47">
        <v>0.79166666666666696</v>
      </c>
      <c r="BD88" s="31">
        <v>31</v>
      </c>
      <c r="BE88" s="45">
        <v>0.875</v>
      </c>
      <c r="BF88" s="45">
        <v>0.83</v>
      </c>
      <c r="BG88" s="44">
        <v>82.4</v>
      </c>
      <c r="BH88" s="45">
        <v>82.4</v>
      </c>
      <c r="BI88" s="45">
        <f t="shared" si="44"/>
        <v>18.418749999999999</v>
      </c>
      <c r="BJ88" s="45">
        <f t="shared" si="45"/>
        <v>1656.7474206120089</v>
      </c>
      <c r="BK88" s="55"/>
      <c r="BL88" s="35"/>
      <c r="BM88" s="55"/>
      <c r="BN88" s="55"/>
    </row>
    <row r="89" spans="5:66" x14ac:dyDescent="0.25">
      <c r="E89" s="31">
        <v>0.23094688221709006</v>
      </c>
      <c r="F89" s="101">
        <f t="shared" si="46"/>
        <v>389.47899999999998</v>
      </c>
      <c r="G89" s="47">
        <v>0.83333333333333404</v>
      </c>
      <c r="H89" s="31">
        <v>29</v>
      </c>
      <c r="I89" s="43">
        <v>-3</v>
      </c>
      <c r="J89" s="43">
        <v>0.83</v>
      </c>
      <c r="K89" s="43">
        <v>96.8</v>
      </c>
      <c r="L89" s="34">
        <v>80</v>
      </c>
      <c r="M89" s="43">
        <f t="shared" si="32"/>
        <v>34.388749999999995</v>
      </c>
      <c r="N89" s="43">
        <f t="shared" si="33"/>
        <v>3093.2323236143179</v>
      </c>
      <c r="O89" s="45">
        <v>0.875</v>
      </c>
      <c r="P89" s="45">
        <v>0.83</v>
      </c>
      <c r="Q89" s="45">
        <v>98.6</v>
      </c>
      <c r="R89" s="44">
        <v>80</v>
      </c>
      <c r="S89" s="45">
        <f t="shared" si="34"/>
        <v>35.358749999999993</v>
      </c>
      <c r="T89" s="45">
        <f t="shared" si="35"/>
        <v>3180.482815531177</v>
      </c>
      <c r="U89" s="43">
        <v>5.875</v>
      </c>
      <c r="V89" s="43">
        <v>0.83</v>
      </c>
      <c r="W89" s="43">
        <v>95</v>
      </c>
      <c r="X89" s="34">
        <v>80</v>
      </c>
      <c r="Y89" s="43">
        <f t="shared" si="36"/>
        <v>31.447499999999998</v>
      </c>
      <c r="Z89" s="43">
        <f t="shared" si="37"/>
        <v>2828.6699428406464</v>
      </c>
      <c r="AA89" s="45">
        <v>9.875</v>
      </c>
      <c r="AB89" s="45">
        <v>0.83</v>
      </c>
      <c r="AC89" s="45">
        <v>96.8</v>
      </c>
      <c r="AD89" s="44">
        <v>80</v>
      </c>
      <c r="AE89" s="45">
        <f t="shared" si="38"/>
        <v>29.616249999999997</v>
      </c>
      <c r="AF89" s="45">
        <f t="shared" si="39"/>
        <v>2663.9509084872975</v>
      </c>
      <c r="AG89" s="43">
        <v>5.875</v>
      </c>
      <c r="AH89" s="43">
        <v>0.83</v>
      </c>
      <c r="AI89" s="43">
        <v>96.8</v>
      </c>
      <c r="AJ89" s="34">
        <v>80</v>
      </c>
      <c r="AK89" s="43">
        <f t="shared" si="40"/>
        <v>33.247499999999995</v>
      </c>
      <c r="AL89" s="43">
        <f t="shared" si="41"/>
        <v>2990.5780721708998</v>
      </c>
      <c r="AN89" s="55"/>
      <c r="AO89" s="31">
        <v>0.23094688221709006</v>
      </c>
      <c r="AP89" s="101">
        <f t="shared" si="47"/>
        <v>389.47899999999998</v>
      </c>
      <c r="AQ89" s="47">
        <v>0.83333333333333404</v>
      </c>
      <c r="AR89" s="31">
        <v>30</v>
      </c>
      <c r="AS89" s="45">
        <v>0.875</v>
      </c>
      <c r="AT89" s="45">
        <v>0.83</v>
      </c>
      <c r="AU89" s="44">
        <v>80.599999999999994</v>
      </c>
      <c r="AV89" s="45">
        <v>82.4</v>
      </c>
      <c r="AW89" s="45">
        <f t="shared" si="42"/>
        <v>15.788749999999986</v>
      </c>
      <c r="AX89" s="45">
        <f t="shared" si="43"/>
        <v>1420.1816538683588</v>
      </c>
      <c r="AY89" s="55"/>
      <c r="AZ89" s="55"/>
      <c r="BA89" s="31">
        <v>0.23094688221709006</v>
      </c>
      <c r="BB89" s="101">
        <f t="shared" si="48"/>
        <v>389.47899999999998</v>
      </c>
      <c r="BC89" s="47">
        <v>0.83333333333333404</v>
      </c>
      <c r="BD89" s="31">
        <v>30</v>
      </c>
      <c r="BE89" s="45">
        <v>0.875</v>
      </c>
      <c r="BF89" s="45">
        <v>0.83</v>
      </c>
      <c r="BG89" s="44">
        <v>80.599999999999994</v>
      </c>
      <c r="BH89" s="45">
        <v>80.599999999999994</v>
      </c>
      <c r="BI89" s="45">
        <f t="shared" si="44"/>
        <v>17.588749999999997</v>
      </c>
      <c r="BJ89" s="45">
        <f t="shared" si="45"/>
        <v>1582.089783198614</v>
      </c>
      <c r="BK89" s="55"/>
      <c r="BL89" s="35"/>
      <c r="BM89" s="55"/>
      <c r="BN89" s="55"/>
    </row>
    <row r="90" spans="5:66" x14ac:dyDescent="0.25">
      <c r="E90" s="31">
        <v>0.23094688221709006</v>
      </c>
      <c r="F90" s="101">
        <f t="shared" si="46"/>
        <v>389.47899999999998</v>
      </c>
      <c r="G90" s="47">
        <v>0.875</v>
      </c>
      <c r="H90" s="31">
        <v>27</v>
      </c>
      <c r="I90" s="43">
        <v>-3</v>
      </c>
      <c r="J90" s="43">
        <v>0.83</v>
      </c>
      <c r="K90" s="43">
        <v>96.8</v>
      </c>
      <c r="L90" s="34">
        <v>80</v>
      </c>
      <c r="M90" s="43">
        <f t="shared" si="32"/>
        <v>32.728749999999991</v>
      </c>
      <c r="N90" s="43">
        <f t="shared" si="33"/>
        <v>2943.9170487875276</v>
      </c>
      <c r="O90" s="45">
        <v>0.875</v>
      </c>
      <c r="P90" s="45">
        <v>0.83</v>
      </c>
      <c r="Q90" s="45">
        <v>98.6</v>
      </c>
      <c r="R90" s="44">
        <v>80</v>
      </c>
      <c r="S90" s="45">
        <f t="shared" si="34"/>
        <v>33.69874999999999</v>
      </c>
      <c r="T90" s="45">
        <f t="shared" si="35"/>
        <v>3031.1675407043867</v>
      </c>
      <c r="U90" s="43">
        <v>5.875</v>
      </c>
      <c r="V90" s="43">
        <v>0.83</v>
      </c>
      <c r="W90" s="43">
        <v>95</v>
      </c>
      <c r="X90" s="34">
        <v>80</v>
      </c>
      <c r="Y90" s="43">
        <f t="shared" si="36"/>
        <v>29.787499999999998</v>
      </c>
      <c r="Z90" s="43">
        <f t="shared" si="37"/>
        <v>2679.3546680138566</v>
      </c>
      <c r="AA90" s="45">
        <v>9.875</v>
      </c>
      <c r="AB90" s="45">
        <v>0.83</v>
      </c>
      <c r="AC90" s="45">
        <v>96.8</v>
      </c>
      <c r="AD90" s="44">
        <v>80</v>
      </c>
      <c r="AE90" s="45">
        <f t="shared" si="38"/>
        <v>27.956249999999997</v>
      </c>
      <c r="AF90" s="45">
        <f t="shared" si="39"/>
        <v>2514.6356336605077</v>
      </c>
      <c r="AG90" s="43">
        <v>5.875</v>
      </c>
      <c r="AH90" s="43">
        <v>0.83</v>
      </c>
      <c r="AI90" s="43">
        <v>96.8</v>
      </c>
      <c r="AJ90" s="34">
        <v>80</v>
      </c>
      <c r="AK90" s="43">
        <f t="shared" si="40"/>
        <v>31.587499999999995</v>
      </c>
      <c r="AL90" s="43">
        <f t="shared" si="41"/>
        <v>2841.2627973441099</v>
      </c>
      <c r="AN90" s="55"/>
      <c r="AO90" s="31">
        <v>0.23094688221709006</v>
      </c>
      <c r="AP90" s="101">
        <f t="shared" si="47"/>
        <v>389.47899999999998</v>
      </c>
      <c r="AQ90" s="47">
        <v>0.875</v>
      </c>
      <c r="AR90" s="31">
        <v>28</v>
      </c>
      <c r="AS90" s="45">
        <v>0.875</v>
      </c>
      <c r="AT90" s="45">
        <v>0.83</v>
      </c>
      <c r="AU90" s="44">
        <v>80.599999999999994</v>
      </c>
      <c r="AV90" s="45">
        <v>80.599999999999994</v>
      </c>
      <c r="AW90" s="45">
        <f t="shared" si="42"/>
        <v>15.928749999999997</v>
      </c>
      <c r="AX90" s="45">
        <f t="shared" si="43"/>
        <v>1432.7745083718241</v>
      </c>
      <c r="AY90" s="55"/>
      <c r="AZ90" s="55"/>
      <c r="BA90" s="31">
        <v>0.23094688221709006</v>
      </c>
      <c r="BB90" s="101">
        <f t="shared" si="48"/>
        <v>389.47899999999998</v>
      </c>
      <c r="BC90" s="47">
        <v>0.875</v>
      </c>
      <c r="BD90" s="31">
        <v>28</v>
      </c>
      <c r="BE90" s="45">
        <v>0.875</v>
      </c>
      <c r="BF90" s="45">
        <v>0.83</v>
      </c>
      <c r="BG90" s="44">
        <v>80.599999999999994</v>
      </c>
      <c r="BH90" s="45">
        <v>78.8</v>
      </c>
      <c r="BI90" s="45">
        <f t="shared" si="44"/>
        <v>17.728749999999994</v>
      </c>
      <c r="BJ90" s="45">
        <f t="shared" si="45"/>
        <v>1594.682637702078</v>
      </c>
      <c r="BK90" s="55"/>
      <c r="BL90" s="35"/>
      <c r="BM90" s="55"/>
      <c r="BN90" s="55"/>
    </row>
    <row r="91" spans="5:66" x14ac:dyDescent="0.25">
      <c r="E91" s="31">
        <v>0.23094688221709006</v>
      </c>
      <c r="F91" s="101">
        <f t="shared" si="46"/>
        <v>389.47899999999998</v>
      </c>
      <c r="G91" s="47">
        <v>0.91666666666666696</v>
      </c>
      <c r="H91" s="31">
        <v>26</v>
      </c>
      <c r="I91" s="43">
        <v>-3</v>
      </c>
      <c r="J91" s="43">
        <v>0.83</v>
      </c>
      <c r="K91" s="43">
        <v>96.8</v>
      </c>
      <c r="L91" s="34">
        <v>80</v>
      </c>
      <c r="M91" s="43">
        <f t="shared" si="32"/>
        <v>31.898749999999996</v>
      </c>
      <c r="N91" s="43">
        <f t="shared" si="33"/>
        <v>2869.2594113741334</v>
      </c>
      <c r="O91" s="45">
        <v>0.875</v>
      </c>
      <c r="P91" s="45">
        <v>0.83</v>
      </c>
      <c r="Q91" s="45">
        <v>98.6</v>
      </c>
      <c r="R91" s="44">
        <v>80</v>
      </c>
      <c r="S91" s="45">
        <f t="shared" si="34"/>
        <v>32.868749999999991</v>
      </c>
      <c r="T91" s="45">
        <f t="shared" si="35"/>
        <v>2956.509903290992</v>
      </c>
      <c r="U91" s="43">
        <v>5.875</v>
      </c>
      <c r="V91" s="43">
        <v>0.83</v>
      </c>
      <c r="W91" s="43">
        <v>95</v>
      </c>
      <c r="X91" s="34">
        <v>80</v>
      </c>
      <c r="Y91" s="43">
        <f t="shared" si="36"/>
        <v>28.9575</v>
      </c>
      <c r="Z91" s="43">
        <f t="shared" si="37"/>
        <v>2604.6970306004614</v>
      </c>
      <c r="AA91" s="45">
        <v>9.875</v>
      </c>
      <c r="AB91" s="45">
        <v>0.83</v>
      </c>
      <c r="AC91" s="45">
        <v>96.8</v>
      </c>
      <c r="AD91" s="44">
        <v>80</v>
      </c>
      <c r="AE91" s="45">
        <f t="shared" si="38"/>
        <v>27.126249999999995</v>
      </c>
      <c r="AF91" s="45">
        <f t="shared" si="39"/>
        <v>2439.9779962471125</v>
      </c>
      <c r="AG91" s="43">
        <v>5.875</v>
      </c>
      <c r="AH91" s="43">
        <v>0.83</v>
      </c>
      <c r="AI91" s="43">
        <v>96.8</v>
      </c>
      <c r="AJ91" s="34">
        <v>80</v>
      </c>
      <c r="AK91" s="43">
        <f t="shared" si="40"/>
        <v>30.757499999999997</v>
      </c>
      <c r="AL91" s="43">
        <f t="shared" si="41"/>
        <v>2766.6051599307152</v>
      </c>
      <c r="AN91" s="55"/>
      <c r="AO91" s="31">
        <v>0.23094688221709006</v>
      </c>
      <c r="AP91" s="101">
        <f t="shared" si="47"/>
        <v>389.47899999999998</v>
      </c>
      <c r="AQ91" s="47">
        <v>0.91666666666666696</v>
      </c>
      <c r="AR91" s="31">
        <v>26</v>
      </c>
      <c r="AS91" s="45">
        <v>0.875</v>
      </c>
      <c r="AT91" s="45">
        <v>0.83</v>
      </c>
      <c r="AU91" s="44">
        <v>81</v>
      </c>
      <c r="AV91" s="45">
        <v>78.8</v>
      </c>
      <c r="AW91" s="45">
        <f t="shared" si="42"/>
        <v>16.468750000000004</v>
      </c>
      <c r="AX91" s="45">
        <f t="shared" si="43"/>
        <v>1481.3469471709009</v>
      </c>
      <c r="AY91" s="55"/>
      <c r="AZ91" s="55"/>
      <c r="BA91" s="31">
        <v>0.23094688221709006</v>
      </c>
      <c r="BB91" s="101">
        <f t="shared" si="48"/>
        <v>389.47899999999998</v>
      </c>
      <c r="BC91" s="47">
        <v>0.91666666666666696</v>
      </c>
      <c r="BD91" s="31">
        <v>26</v>
      </c>
      <c r="BE91" s="45">
        <v>0.875</v>
      </c>
      <c r="BF91" s="45">
        <v>0.83</v>
      </c>
      <c r="BG91" s="44">
        <v>81</v>
      </c>
      <c r="BH91" s="45">
        <v>78.8</v>
      </c>
      <c r="BI91" s="45">
        <f t="shared" si="44"/>
        <v>16.468750000000004</v>
      </c>
      <c r="BJ91" s="45">
        <f t="shared" si="45"/>
        <v>1481.3469471709009</v>
      </c>
      <c r="BK91" s="55"/>
      <c r="BL91" s="35"/>
      <c r="BM91" s="55"/>
      <c r="BN91" s="55"/>
    </row>
    <row r="92" spans="5:66" x14ac:dyDescent="0.25">
      <c r="E92" s="31">
        <v>0.23094688221709006</v>
      </c>
      <c r="F92" s="101">
        <f t="shared" si="46"/>
        <v>389.47899999999998</v>
      </c>
      <c r="G92" s="47">
        <v>0.95833333333333404</v>
      </c>
      <c r="H92" s="31">
        <v>24</v>
      </c>
      <c r="I92" s="43">
        <v>-3</v>
      </c>
      <c r="J92" s="43">
        <v>0.83</v>
      </c>
      <c r="K92" s="43">
        <v>96.8</v>
      </c>
      <c r="L92" s="34">
        <v>80</v>
      </c>
      <c r="M92" s="43">
        <f t="shared" si="32"/>
        <v>30.238749999999996</v>
      </c>
      <c r="N92" s="43">
        <f t="shared" si="33"/>
        <v>2719.9441365473435</v>
      </c>
      <c r="O92" s="45">
        <v>0.875</v>
      </c>
      <c r="P92" s="45">
        <v>0.83</v>
      </c>
      <c r="Q92" s="45">
        <v>98.6</v>
      </c>
      <c r="R92" s="44">
        <v>80</v>
      </c>
      <c r="S92" s="45">
        <f t="shared" si="34"/>
        <v>31.208749999999995</v>
      </c>
      <c r="T92" s="45">
        <f t="shared" si="35"/>
        <v>2807.1946284642027</v>
      </c>
      <c r="U92" s="43">
        <v>5.875</v>
      </c>
      <c r="V92" s="43">
        <v>0.83</v>
      </c>
      <c r="W92" s="43">
        <v>95</v>
      </c>
      <c r="X92" s="34">
        <v>80</v>
      </c>
      <c r="Y92" s="43">
        <f t="shared" si="36"/>
        <v>27.297499999999999</v>
      </c>
      <c r="Z92" s="43">
        <f t="shared" si="37"/>
        <v>2455.3817557736716</v>
      </c>
      <c r="AA92" s="45">
        <v>9.875</v>
      </c>
      <c r="AB92" s="45">
        <v>0.83</v>
      </c>
      <c r="AC92" s="45">
        <v>96.8</v>
      </c>
      <c r="AD92" s="44">
        <v>80</v>
      </c>
      <c r="AE92" s="45">
        <f t="shared" si="38"/>
        <v>25.466249999999995</v>
      </c>
      <c r="AF92" s="45">
        <f t="shared" si="39"/>
        <v>2290.6627214203227</v>
      </c>
      <c r="AG92" s="43">
        <v>5.875</v>
      </c>
      <c r="AH92" s="43">
        <v>0.83</v>
      </c>
      <c r="AI92" s="43">
        <v>96.8</v>
      </c>
      <c r="AJ92" s="34">
        <v>80</v>
      </c>
      <c r="AK92" s="43">
        <f t="shared" si="40"/>
        <v>29.097499999999997</v>
      </c>
      <c r="AL92" s="43">
        <f t="shared" si="41"/>
        <v>2617.2898851039254</v>
      </c>
      <c r="AN92" s="55"/>
      <c r="AO92" s="31">
        <v>0.23094688221709006</v>
      </c>
      <c r="AP92" s="101">
        <f t="shared" si="47"/>
        <v>389.47899999999998</v>
      </c>
      <c r="AQ92" s="47">
        <v>0.95833333333333404</v>
      </c>
      <c r="AR92" s="31">
        <v>24</v>
      </c>
      <c r="AS92" s="45">
        <v>0.875</v>
      </c>
      <c r="AT92" s="45">
        <v>0.83</v>
      </c>
      <c r="AU92" s="44">
        <v>80.599999999999994</v>
      </c>
      <c r="AV92" s="45">
        <v>78.8</v>
      </c>
      <c r="AW92" s="45">
        <f t="shared" si="42"/>
        <v>14.408749999999998</v>
      </c>
      <c r="AX92" s="45">
        <f t="shared" si="43"/>
        <v>1296.0520880484985</v>
      </c>
      <c r="AY92" s="55"/>
      <c r="AZ92" s="55"/>
      <c r="BA92" s="31">
        <v>0.23094688221709006</v>
      </c>
      <c r="BB92" s="101">
        <f t="shared" si="48"/>
        <v>389.47899999999998</v>
      </c>
      <c r="BC92" s="47">
        <v>0.95833333333333404</v>
      </c>
      <c r="BD92" s="31">
        <v>24</v>
      </c>
      <c r="BE92" s="45">
        <v>0.875</v>
      </c>
      <c r="BF92" s="45">
        <v>0.83</v>
      </c>
      <c r="BG92" s="44">
        <v>80.599999999999994</v>
      </c>
      <c r="BH92" s="45">
        <v>78.8</v>
      </c>
      <c r="BI92" s="45">
        <f t="shared" si="44"/>
        <v>14.408749999999998</v>
      </c>
      <c r="BJ92" s="45">
        <f t="shared" si="45"/>
        <v>1296.0520880484985</v>
      </c>
      <c r="BK92" s="55"/>
      <c r="BL92" s="35"/>
      <c r="BM92" s="55"/>
      <c r="BN92" s="55"/>
    </row>
    <row r="93" spans="5:66" x14ac:dyDescent="0.25">
      <c r="E93" s="31">
        <v>0.23094688221709006</v>
      </c>
      <c r="F93" s="101">
        <f t="shared" si="46"/>
        <v>389.47899999999998</v>
      </c>
      <c r="G93" s="47">
        <v>1</v>
      </c>
      <c r="H93" s="31">
        <v>22</v>
      </c>
      <c r="I93" s="43">
        <v>-3</v>
      </c>
      <c r="J93" s="43">
        <v>0.83</v>
      </c>
      <c r="K93" s="43">
        <v>96.8</v>
      </c>
      <c r="L93" s="34">
        <v>80</v>
      </c>
      <c r="M93" s="43">
        <f t="shared" si="32"/>
        <v>28.578749999999996</v>
      </c>
      <c r="N93" s="43">
        <f t="shared" si="33"/>
        <v>2570.6288617205537</v>
      </c>
      <c r="O93" s="45">
        <v>0.875</v>
      </c>
      <c r="P93" s="45">
        <v>0.83</v>
      </c>
      <c r="Q93" s="45">
        <v>98.6</v>
      </c>
      <c r="R93" s="44">
        <v>80</v>
      </c>
      <c r="S93" s="45">
        <f t="shared" si="34"/>
        <v>29.548749999999995</v>
      </c>
      <c r="T93" s="45">
        <f t="shared" si="35"/>
        <v>2657.8793536374128</v>
      </c>
      <c r="U93" s="43">
        <v>5.875</v>
      </c>
      <c r="V93" s="43">
        <v>0.83</v>
      </c>
      <c r="W93" s="43">
        <v>95</v>
      </c>
      <c r="X93" s="34">
        <v>80</v>
      </c>
      <c r="Y93" s="43">
        <f t="shared" si="36"/>
        <v>25.637499999999999</v>
      </c>
      <c r="Z93" s="43">
        <f t="shared" si="37"/>
        <v>2306.0664809468817</v>
      </c>
      <c r="AA93" s="45">
        <v>9.875</v>
      </c>
      <c r="AB93" s="45">
        <v>0.83</v>
      </c>
      <c r="AC93" s="45">
        <v>96.8</v>
      </c>
      <c r="AD93" s="44">
        <v>80</v>
      </c>
      <c r="AE93" s="45">
        <f t="shared" si="38"/>
        <v>23.806249999999999</v>
      </c>
      <c r="AF93" s="45">
        <f t="shared" si="39"/>
        <v>2141.3474465935333</v>
      </c>
      <c r="AG93" s="43">
        <v>5.875</v>
      </c>
      <c r="AH93" s="43">
        <v>0.83</v>
      </c>
      <c r="AI93" s="43">
        <v>96.8</v>
      </c>
      <c r="AJ93" s="34">
        <v>80</v>
      </c>
      <c r="AK93" s="43">
        <f t="shared" si="40"/>
        <v>27.437499999999996</v>
      </c>
      <c r="AL93" s="43">
        <f t="shared" si="41"/>
        <v>2467.9746102771355</v>
      </c>
      <c r="AN93" s="55"/>
      <c r="AO93" s="31">
        <v>0.23094688221709006</v>
      </c>
      <c r="AP93" s="101">
        <f t="shared" si="47"/>
        <v>389.47899999999998</v>
      </c>
      <c r="AQ93" s="47">
        <v>1</v>
      </c>
      <c r="AR93" s="31">
        <v>22</v>
      </c>
      <c r="AS93" s="45">
        <v>0.875</v>
      </c>
      <c r="AT93" s="45">
        <v>0.83</v>
      </c>
      <c r="AU93" s="44">
        <v>80.599999999999994</v>
      </c>
      <c r="AV93" s="45">
        <v>78.8</v>
      </c>
      <c r="AW93" s="45">
        <f t="shared" si="42"/>
        <v>12.748749999999998</v>
      </c>
      <c r="AX93" s="45">
        <f t="shared" si="43"/>
        <v>1146.7368132217086</v>
      </c>
      <c r="AY93" s="55"/>
      <c r="AZ93" s="55"/>
      <c r="BA93" s="31">
        <v>0.23094688221709006</v>
      </c>
      <c r="BB93" s="101">
        <f t="shared" si="48"/>
        <v>389.47899999999998</v>
      </c>
      <c r="BC93" s="47">
        <v>1</v>
      </c>
      <c r="BD93" s="31">
        <v>22</v>
      </c>
      <c r="BE93" s="45">
        <v>0.875</v>
      </c>
      <c r="BF93" s="45">
        <v>0.83</v>
      </c>
      <c r="BG93" s="44">
        <v>80.599999999999994</v>
      </c>
      <c r="BH93" s="45">
        <v>77</v>
      </c>
      <c r="BI93" s="45">
        <f t="shared" si="44"/>
        <v>14.548749999999995</v>
      </c>
      <c r="BJ93" s="45">
        <f t="shared" si="45"/>
        <v>1308.6449425519625</v>
      </c>
      <c r="BK93" s="55"/>
      <c r="BL93" s="35"/>
      <c r="BM93" s="55"/>
      <c r="BN93" s="55"/>
    </row>
    <row r="94" spans="5:66" x14ac:dyDescent="0.25">
      <c r="AM94" s="48"/>
      <c r="AN94" s="48"/>
      <c r="AO94" s="75"/>
      <c r="AP94" s="75"/>
      <c r="AQ94" s="35"/>
      <c r="AR94" s="35"/>
      <c r="AS94" s="35"/>
      <c r="AT94" s="35"/>
      <c r="AU94" s="35"/>
      <c r="AV94" s="35"/>
      <c r="AW94" s="35"/>
      <c r="AX94" s="35"/>
      <c r="AY94" s="49"/>
      <c r="AZ94" s="49"/>
      <c r="BA94" s="75"/>
      <c r="BB94" s="75"/>
      <c r="BC94" s="35"/>
      <c r="BD94" s="35"/>
      <c r="BE94" s="35"/>
      <c r="BF94" s="35"/>
      <c r="BG94" s="35"/>
      <c r="BH94" s="35"/>
      <c r="BI94" s="35"/>
      <c r="BJ94" s="35"/>
      <c r="BK94" s="49"/>
      <c r="BL94" s="49"/>
      <c r="BM94" s="49"/>
      <c r="BN94" s="49"/>
    </row>
    <row r="95" spans="5:66" x14ac:dyDescent="0.25">
      <c r="AM95" s="48"/>
      <c r="AN95" s="48"/>
      <c r="AO95" s="75"/>
      <c r="AP95" s="75"/>
      <c r="AQ95" s="35"/>
      <c r="AR95" s="35"/>
      <c r="AS95" s="35"/>
      <c r="AT95" s="35"/>
      <c r="AU95" s="35"/>
      <c r="AV95" s="35"/>
      <c r="AW95" s="35"/>
      <c r="AX95" s="35"/>
      <c r="AY95" s="49"/>
      <c r="AZ95" s="49"/>
      <c r="BA95" s="75"/>
      <c r="BB95" s="75"/>
      <c r="BC95" s="35"/>
      <c r="BD95" s="35"/>
      <c r="BE95" s="35"/>
      <c r="BF95" s="35"/>
      <c r="BG95" s="35"/>
      <c r="BH95" s="35"/>
      <c r="BI95" s="35"/>
      <c r="BJ95" s="35"/>
      <c r="BK95" s="49"/>
      <c r="BL95" s="49"/>
      <c r="BM95" s="49"/>
      <c r="BN95" s="49"/>
    </row>
    <row r="96" spans="5:66" x14ac:dyDescent="0.25">
      <c r="E96" s="50" t="s">
        <v>24</v>
      </c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1"/>
      <c r="AM96" s="35"/>
      <c r="AN96" s="35"/>
      <c r="AO96" s="75"/>
      <c r="AP96" s="75"/>
      <c r="AQ96" s="35"/>
      <c r="AR96" s="35"/>
      <c r="AS96" s="35"/>
      <c r="AT96" s="35"/>
      <c r="AU96" s="35"/>
      <c r="AV96" s="35"/>
      <c r="AW96" s="35"/>
      <c r="AX96" s="35"/>
      <c r="AY96" s="98"/>
      <c r="AZ96" s="98"/>
      <c r="BA96" s="75"/>
      <c r="BB96" s="75"/>
      <c r="BC96" s="35"/>
      <c r="BD96" s="35"/>
      <c r="BE96" s="35"/>
      <c r="BF96" s="35"/>
      <c r="BG96" s="35"/>
      <c r="BH96" s="35"/>
      <c r="BI96" s="35"/>
      <c r="BJ96" s="35"/>
      <c r="BK96" s="98"/>
      <c r="BL96" s="98"/>
      <c r="BM96" s="98"/>
      <c r="BN96" s="98"/>
    </row>
    <row r="97" spans="5:66" x14ac:dyDescent="0.25">
      <c r="E97" s="31"/>
      <c r="F97" s="31"/>
      <c r="G97" s="31"/>
      <c r="H97" s="31"/>
      <c r="I97" s="41" t="s">
        <v>0</v>
      </c>
      <c r="J97" s="41"/>
      <c r="K97" s="41"/>
      <c r="L97" s="41"/>
      <c r="M97" s="41"/>
      <c r="N97" s="41"/>
      <c r="O97" s="42" t="s">
        <v>1</v>
      </c>
      <c r="P97" s="42"/>
      <c r="Q97" s="42"/>
      <c r="R97" s="42"/>
      <c r="S97" s="42"/>
      <c r="T97" s="42"/>
      <c r="U97" s="41" t="s">
        <v>2</v>
      </c>
      <c r="V97" s="41"/>
      <c r="W97" s="41"/>
      <c r="X97" s="41"/>
      <c r="Y97" s="41"/>
      <c r="Z97" s="41"/>
      <c r="AA97" s="42" t="s">
        <v>3</v>
      </c>
      <c r="AB97" s="42"/>
      <c r="AC97" s="42"/>
      <c r="AD97" s="42"/>
      <c r="AE97" s="42"/>
      <c r="AF97" s="42"/>
      <c r="AG97" s="41" t="s">
        <v>4</v>
      </c>
      <c r="AH97" s="41"/>
      <c r="AI97" s="41"/>
      <c r="AJ97" s="41"/>
      <c r="AK97" s="41"/>
      <c r="AL97" s="41"/>
      <c r="AM97" s="55"/>
      <c r="AN97" s="55"/>
      <c r="AO97" s="75"/>
      <c r="AP97" s="75"/>
      <c r="AQ97" s="35"/>
      <c r="AR97" s="35"/>
      <c r="AS97" s="42" t="s">
        <v>86</v>
      </c>
      <c r="AT97" s="42"/>
      <c r="AU97" s="42"/>
      <c r="AV97" s="42"/>
      <c r="AW97" s="42"/>
      <c r="AX97" s="42"/>
      <c r="AY97" s="65"/>
      <c r="AZ97" s="65"/>
      <c r="BA97" s="75"/>
      <c r="BB97" s="75"/>
      <c r="BC97" s="35"/>
      <c r="BD97" s="35"/>
      <c r="BE97" s="42" t="s">
        <v>87</v>
      </c>
      <c r="BF97" s="42"/>
      <c r="BG97" s="42"/>
      <c r="BH97" s="42"/>
      <c r="BI97" s="42"/>
      <c r="BJ97" s="42"/>
      <c r="BK97" s="65"/>
      <c r="BL97" s="65"/>
      <c r="BM97" s="65"/>
      <c r="BN97" s="65"/>
    </row>
    <row r="98" spans="5:66" x14ac:dyDescent="0.25">
      <c r="E98" s="31" t="s">
        <v>27</v>
      </c>
      <c r="F98" s="31" t="s">
        <v>26</v>
      </c>
      <c r="G98" s="31" t="s">
        <v>14</v>
      </c>
      <c r="H98" s="31" t="s">
        <v>15</v>
      </c>
      <c r="I98" s="34" t="s">
        <v>16</v>
      </c>
      <c r="J98" s="34" t="s">
        <v>17</v>
      </c>
      <c r="K98" s="34" t="s">
        <v>18</v>
      </c>
      <c r="L98" s="43" t="s">
        <v>25</v>
      </c>
      <c r="M98" s="43" t="s">
        <v>19</v>
      </c>
      <c r="N98" s="43" t="s">
        <v>20</v>
      </c>
      <c r="O98" s="44" t="s">
        <v>16</v>
      </c>
      <c r="P98" s="44" t="s">
        <v>17</v>
      </c>
      <c r="Q98" s="44" t="s">
        <v>18</v>
      </c>
      <c r="R98" s="45" t="s">
        <v>25</v>
      </c>
      <c r="S98" s="45" t="s">
        <v>19</v>
      </c>
      <c r="T98" s="45" t="s">
        <v>20</v>
      </c>
      <c r="U98" s="34" t="s">
        <v>16</v>
      </c>
      <c r="V98" s="34" t="s">
        <v>17</v>
      </c>
      <c r="W98" s="34" t="s">
        <v>18</v>
      </c>
      <c r="X98" s="43" t="s">
        <v>25</v>
      </c>
      <c r="Y98" s="43" t="s">
        <v>19</v>
      </c>
      <c r="Z98" s="43" t="s">
        <v>20</v>
      </c>
      <c r="AA98" s="44" t="s">
        <v>16</v>
      </c>
      <c r="AB98" s="44" t="s">
        <v>17</v>
      </c>
      <c r="AC98" s="44" t="s">
        <v>18</v>
      </c>
      <c r="AD98" s="45" t="s">
        <v>25</v>
      </c>
      <c r="AE98" s="45" t="s">
        <v>19</v>
      </c>
      <c r="AF98" s="45" t="s">
        <v>20</v>
      </c>
      <c r="AG98" s="34" t="s">
        <v>16</v>
      </c>
      <c r="AH98" s="34" t="s">
        <v>17</v>
      </c>
      <c r="AI98" s="34" t="s">
        <v>18</v>
      </c>
      <c r="AJ98" s="43" t="s">
        <v>25</v>
      </c>
      <c r="AK98" s="43" t="s">
        <v>19</v>
      </c>
      <c r="AL98" s="43" t="s">
        <v>20</v>
      </c>
      <c r="AM98" s="55"/>
      <c r="AN98" s="55"/>
      <c r="AO98" s="31" t="s">
        <v>27</v>
      </c>
      <c r="AP98" s="31" t="s">
        <v>26</v>
      </c>
      <c r="AQ98" s="31" t="s">
        <v>14</v>
      </c>
      <c r="AR98" s="31" t="s">
        <v>15</v>
      </c>
      <c r="AS98" s="44" t="s">
        <v>16</v>
      </c>
      <c r="AT98" s="44" t="s">
        <v>17</v>
      </c>
      <c r="AU98" s="44" t="s">
        <v>18</v>
      </c>
      <c r="AV98" s="45" t="s">
        <v>25</v>
      </c>
      <c r="AW98" s="45" t="s">
        <v>19</v>
      </c>
      <c r="AX98" s="45" t="s">
        <v>20</v>
      </c>
      <c r="AY98" s="35"/>
      <c r="AZ98" s="35"/>
      <c r="BA98" s="31" t="s">
        <v>27</v>
      </c>
      <c r="BB98" s="31" t="s">
        <v>26</v>
      </c>
      <c r="BC98" s="31" t="s">
        <v>14</v>
      </c>
      <c r="BD98" s="31" t="s">
        <v>15</v>
      </c>
      <c r="BE98" s="44" t="s">
        <v>16</v>
      </c>
      <c r="BF98" s="44" t="s">
        <v>17</v>
      </c>
      <c r="BG98" s="44" t="s">
        <v>18</v>
      </c>
      <c r="BH98" s="45" t="s">
        <v>25</v>
      </c>
      <c r="BI98" s="45" t="s">
        <v>19</v>
      </c>
      <c r="BJ98" s="45" t="s">
        <v>20</v>
      </c>
      <c r="BK98" s="35"/>
      <c r="BL98" s="55"/>
      <c r="BM98" s="55"/>
      <c r="BN98" s="55"/>
    </row>
    <row r="99" spans="5:66" x14ac:dyDescent="0.25">
      <c r="E99" s="31">
        <v>0.23094688221709006</v>
      </c>
      <c r="F99" s="101">
        <f>139.93-52.474</f>
        <v>87.456000000000017</v>
      </c>
      <c r="G99" s="47">
        <v>4.1666666666666664E-2</v>
      </c>
      <c r="H99" s="31">
        <v>31</v>
      </c>
      <c r="I99" s="43">
        <v>-1</v>
      </c>
      <c r="J99" s="43">
        <v>0.83</v>
      </c>
      <c r="K99" s="43">
        <v>96.8</v>
      </c>
      <c r="L99" s="34">
        <v>80</v>
      </c>
      <c r="M99" s="43">
        <f t="shared" ref="M99:M122" si="49">((H99+I99)*J99)+(78-L99)+(K99-85)</f>
        <v>34.699999999999996</v>
      </c>
      <c r="N99" s="43">
        <f t="shared" ref="N99:N122" si="50">E99*F99*M99</f>
        <v>700.85986143187074</v>
      </c>
      <c r="O99" s="45">
        <v>-0.125</v>
      </c>
      <c r="P99" s="45">
        <v>0.83</v>
      </c>
      <c r="Q99" s="45">
        <v>98.6</v>
      </c>
      <c r="R99" s="44">
        <v>80</v>
      </c>
      <c r="S99" s="45">
        <f t="shared" ref="S99:S122" si="51">((H99+O99)*P99)+(78-R99)+(Q99-85)</f>
        <v>37.226249999999993</v>
      </c>
      <c r="T99" s="45">
        <f t="shared" ref="T99:T122" si="52">E99*F99*S99</f>
        <v>751.88427713625867</v>
      </c>
      <c r="U99" s="43">
        <v>-0.125</v>
      </c>
      <c r="V99" s="43">
        <v>0.83</v>
      </c>
      <c r="W99" s="43">
        <v>95</v>
      </c>
      <c r="X99" s="34">
        <v>80</v>
      </c>
      <c r="Y99" s="43">
        <f t="shared" ref="Y99:Y122" si="53">((H99+U99)*V99)+(78-X99)+(W99-85)</f>
        <v>33.626249999999999</v>
      </c>
      <c r="Z99" s="43">
        <f t="shared" ref="Z99:Z122" si="54">E99*F99*Y99</f>
        <v>679.17259122401856</v>
      </c>
      <c r="AA99" s="45">
        <v>-0.125</v>
      </c>
      <c r="AB99" s="45">
        <v>0.83</v>
      </c>
      <c r="AC99" s="45">
        <v>96.8</v>
      </c>
      <c r="AD99" s="44">
        <v>80</v>
      </c>
      <c r="AE99" s="45">
        <f t="shared" ref="AE99:AE122" si="55">((H99+AA99)*AB99)+(78-AD99)+(AC99-85)</f>
        <v>35.426249999999996</v>
      </c>
      <c r="AF99" s="45">
        <f t="shared" ref="AF99:AF122" si="56">E99*F99*AE99</f>
        <v>715.52843418013867</v>
      </c>
      <c r="AG99" s="43">
        <v>-0.125</v>
      </c>
      <c r="AH99" s="43">
        <v>0.83</v>
      </c>
      <c r="AI99" s="43">
        <v>96.8</v>
      </c>
      <c r="AJ99" s="34">
        <v>80</v>
      </c>
      <c r="AK99" s="43">
        <f t="shared" ref="AK99:AK122" si="57">((H99+AG99)*AH99)+(78-AJ99)+(AI99-85)</f>
        <v>35.426249999999996</v>
      </c>
      <c r="AL99" s="43">
        <f t="shared" ref="AL99:AL122" si="58">E99*F99*AK99</f>
        <v>715.52843418013867</v>
      </c>
      <c r="AM99" s="55"/>
      <c r="AN99" s="55"/>
      <c r="AO99" s="31">
        <v>0.23094688221709006</v>
      </c>
      <c r="AP99" s="101">
        <f>139.93-52.474</f>
        <v>87.456000000000017</v>
      </c>
      <c r="AQ99" s="47">
        <v>4.1666666666666664E-2</v>
      </c>
      <c r="AR99" s="31">
        <v>19</v>
      </c>
      <c r="AS99" s="45">
        <v>-0.125</v>
      </c>
      <c r="AT99" s="45">
        <v>0.83</v>
      </c>
      <c r="AU99" s="44">
        <v>80</v>
      </c>
      <c r="AV99" s="45">
        <v>78.709999999999994</v>
      </c>
      <c r="AW99" s="45">
        <f t="shared" ref="AW99:AW122" si="59">((AR99+AS99)*AT99)+(78-AV99)+(AU99-85)</f>
        <v>9.956250000000006</v>
      </c>
      <c r="AX99" s="45">
        <f t="shared" ref="AX99:AX122" si="60">AO99*AP99*AW99</f>
        <v>201.09325635103943</v>
      </c>
      <c r="AY99" s="55"/>
      <c r="AZ99" s="55"/>
      <c r="BA99" s="31">
        <v>0.23094688221709006</v>
      </c>
      <c r="BB99" s="101">
        <f>139.93-52.474</f>
        <v>87.456000000000017</v>
      </c>
      <c r="BC99" s="47">
        <v>4.1666666666666664E-2</v>
      </c>
      <c r="BD99" s="31">
        <v>19</v>
      </c>
      <c r="BE99" s="45">
        <v>-0.125</v>
      </c>
      <c r="BF99" s="45">
        <v>0.83</v>
      </c>
      <c r="BG99" s="44">
        <v>80</v>
      </c>
      <c r="BH99" s="45">
        <v>78.8</v>
      </c>
      <c r="BI99" s="45">
        <f t="shared" ref="BI99:BI122" si="61">((BD99+BE99)*BF99)+(78-BH99)+(BG99-85)</f>
        <v>9.8662500000000026</v>
      </c>
      <c r="BJ99" s="45">
        <f t="shared" ref="BJ99:BJ122" si="62">BA99*BB99*BI99</f>
        <v>199.27546420323335</v>
      </c>
      <c r="BK99" s="55"/>
      <c r="BL99" s="35"/>
      <c r="BM99" s="55"/>
      <c r="BN99" s="55"/>
    </row>
    <row r="100" spans="5:66" x14ac:dyDescent="0.25">
      <c r="E100" s="31">
        <v>0.23094688221709006</v>
      </c>
      <c r="F100" s="101">
        <f t="shared" ref="F100:F122" si="63">139.93-52.474</f>
        <v>87.456000000000017</v>
      </c>
      <c r="G100" s="47">
        <v>8.3333333333333329E-2</v>
      </c>
      <c r="H100" s="31">
        <v>27</v>
      </c>
      <c r="I100" s="43">
        <v>-1</v>
      </c>
      <c r="J100" s="43">
        <v>0.83</v>
      </c>
      <c r="K100" s="43">
        <v>96.8</v>
      </c>
      <c r="L100" s="34">
        <v>80</v>
      </c>
      <c r="M100" s="43">
        <f t="shared" si="49"/>
        <v>31.379999999999995</v>
      </c>
      <c r="N100" s="43">
        <f t="shared" si="50"/>
        <v>633.80352886836033</v>
      </c>
      <c r="O100" s="45">
        <v>-0.125</v>
      </c>
      <c r="P100" s="45">
        <v>0.83</v>
      </c>
      <c r="Q100" s="45">
        <v>98.6</v>
      </c>
      <c r="R100" s="44">
        <v>80</v>
      </c>
      <c r="S100" s="45">
        <f t="shared" si="51"/>
        <v>33.906249999999993</v>
      </c>
      <c r="T100" s="45">
        <f t="shared" si="52"/>
        <v>684.82794457274827</v>
      </c>
      <c r="U100" s="43">
        <v>-0.125</v>
      </c>
      <c r="V100" s="43">
        <v>0.83</v>
      </c>
      <c r="W100" s="43">
        <v>95</v>
      </c>
      <c r="X100" s="34">
        <v>80</v>
      </c>
      <c r="Y100" s="43">
        <f t="shared" si="53"/>
        <v>30.306249999999999</v>
      </c>
      <c r="Z100" s="43">
        <f t="shared" si="54"/>
        <v>612.11625866050815</v>
      </c>
      <c r="AA100" s="45">
        <v>-0.125</v>
      </c>
      <c r="AB100" s="45">
        <v>0.83</v>
      </c>
      <c r="AC100" s="45">
        <v>96.8</v>
      </c>
      <c r="AD100" s="44">
        <v>80</v>
      </c>
      <c r="AE100" s="45">
        <f t="shared" si="55"/>
        <v>32.106249999999996</v>
      </c>
      <c r="AF100" s="45">
        <f t="shared" si="56"/>
        <v>648.47210161662827</v>
      </c>
      <c r="AG100" s="43">
        <v>-0.125</v>
      </c>
      <c r="AH100" s="43">
        <v>0.83</v>
      </c>
      <c r="AI100" s="43">
        <v>96.8</v>
      </c>
      <c r="AJ100" s="34">
        <v>80</v>
      </c>
      <c r="AK100" s="43">
        <f t="shared" si="57"/>
        <v>32.106249999999996</v>
      </c>
      <c r="AL100" s="43">
        <f t="shared" si="58"/>
        <v>648.47210161662827</v>
      </c>
      <c r="AM100" s="55"/>
      <c r="AN100" s="55"/>
      <c r="AO100" s="31">
        <v>0.23094688221709006</v>
      </c>
      <c r="AP100" s="101">
        <f t="shared" ref="AP100:AP122" si="64">139.93-52.474</f>
        <v>87.456000000000017</v>
      </c>
      <c r="AQ100" s="47">
        <v>8.3333333333333329E-2</v>
      </c>
      <c r="AR100" s="31">
        <v>17</v>
      </c>
      <c r="AS100" s="45">
        <v>-0.125</v>
      </c>
      <c r="AT100" s="45">
        <v>0.83</v>
      </c>
      <c r="AU100" s="44">
        <v>78.8</v>
      </c>
      <c r="AV100" s="45">
        <v>78.8</v>
      </c>
      <c r="AW100" s="45">
        <f t="shared" si="59"/>
        <v>7.0062499999999996</v>
      </c>
      <c r="AX100" s="45">
        <f t="shared" si="60"/>
        <v>141.51006928406468</v>
      </c>
      <c r="AY100" s="55"/>
      <c r="AZ100" s="55"/>
      <c r="BA100" s="31">
        <v>0.23094688221709006</v>
      </c>
      <c r="BB100" s="101">
        <f t="shared" ref="BB100:BB122" si="65">139.93-52.474</f>
        <v>87.456000000000017</v>
      </c>
      <c r="BC100" s="47">
        <v>8.3333333333333329E-2</v>
      </c>
      <c r="BD100" s="31">
        <v>17</v>
      </c>
      <c r="BE100" s="45">
        <v>-0.125</v>
      </c>
      <c r="BF100" s="45">
        <v>0.83</v>
      </c>
      <c r="BG100" s="44">
        <v>78.8</v>
      </c>
      <c r="BH100" s="45">
        <v>78.8</v>
      </c>
      <c r="BI100" s="45">
        <f t="shared" si="61"/>
        <v>7.0062499999999996</v>
      </c>
      <c r="BJ100" s="45">
        <f t="shared" si="62"/>
        <v>141.51006928406468</v>
      </c>
      <c r="BK100" s="55"/>
      <c r="BL100" s="35"/>
      <c r="BM100" s="55"/>
      <c r="BN100" s="55"/>
    </row>
    <row r="101" spans="5:66" x14ac:dyDescent="0.25">
      <c r="E101" s="31">
        <v>0.23094688221709006</v>
      </c>
      <c r="F101" s="101">
        <f t="shared" si="63"/>
        <v>87.456000000000017</v>
      </c>
      <c r="G101" s="47">
        <v>0.125</v>
      </c>
      <c r="H101" s="31">
        <v>24</v>
      </c>
      <c r="I101" s="43">
        <v>-1</v>
      </c>
      <c r="J101" s="43">
        <v>0.83</v>
      </c>
      <c r="K101" s="43">
        <v>96.8</v>
      </c>
      <c r="L101" s="34">
        <v>80</v>
      </c>
      <c r="M101" s="43">
        <f t="shared" si="49"/>
        <v>28.889999999999997</v>
      </c>
      <c r="N101" s="43">
        <f t="shared" si="50"/>
        <v>583.51127944572761</v>
      </c>
      <c r="O101" s="45">
        <v>-0.125</v>
      </c>
      <c r="P101" s="45">
        <v>0.83</v>
      </c>
      <c r="Q101" s="45">
        <v>98.6</v>
      </c>
      <c r="R101" s="44">
        <v>80</v>
      </c>
      <c r="S101" s="45">
        <f t="shared" si="51"/>
        <v>31.416249999999994</v>
      </c>
      <c r="T101" s="45">
        <f t="shared" si="52"/>
        <v>634.53569515011554</v>
      </c>
      <c r="U101" s="43">
        <v>-0.125</v>
      </c>
      <c r="V101" s="43">
        <v>0.83</v>
      </c>
      <c r="W101" s="43">
        <v>95</v>
      </c>
      <c r="X101" s="34">
        <v>80</v>
      </c>
      <c r="Y101" s="43">
        <f t="shared" si="53"/>
        <v>27.81625</v>
      </c>
      <c r="Z101" s="43">
        <f t="shared" si="54"/>
        <v>561.82400923787543</v>
      </c>
      <c r="AA101" s="45">
        <v>-0.125</v>
      </c>
      <c r="AB101" s="45">
        <v>0.83</v>
      </c>
      <c r="AC101" s="45">
        <v>96.8</v>
      </c>
      <c r="AD101" s="44">
        <v>80</v>
      </c>
      <c r="AE101" s="45">
        <f t="shared" si="55"/>
        <v>29.616249999999997</v>
      </c>
      <c r="AF101" s="45">
        <f t="shared" si="56"/>
        <v>598.17985219399543</v>
      </c>
      <c r="AG101" s="43">
        <v>-0.125</v>
      </c>
      <c r="AH101" s="43">
        <v>0.83</v>
      </c>
      <c r="AI101" s="43">
        <v>96.8</v>
      </c>
      <c r="AJ101" s="34">
        <v>80</v>
      </c>
      <c r="AK101" s="43">
        <f t="shared" si="57"/>
        <v>29.616249999999997</v>
      </c>
      <c r="AL101" s="43">
        <f t="shared" si="58"/>
        <v>598.17985219399543</v>
      </c>
      <c r="AM101" s="55"/>
      <c r="AN101" s="55"/>
      <c r="AO101" s="31">
        <v>0.23094688221709006</v>
      </c>
      <c r="AP101" s="101">
        <f t="shared" si="64"/>
        <v>87.456000000000017</v>
      </c>
      <c r="AQ101" s="47">
        <v>0.125</v>
      </c>
      <c r="AR101" s="31">
        <v>15</v>
      </c>
      <c r="AS101" s="45">
        <v>-0.125</v>
      </c>
      <c r="AT101" s="45">
        <v>0.83</v>
      </c>
      <c r="AU101" s="44">
        <v>78.8</v>
      </c>
      <c r="AV101" s="45">
        <v>78.8</v>
      </c>
      <c r="AW101" s="45">
        <f t="shared" si="59"/>
        <v>5.3462499999999995</v>
      </c>
      <c r="AX101" s="45">
        <f t="shared" si="60"/>
        <v>107.98190300230948</v>
      </c>
      <c r="AY101" s="55"/>
      <c r="AZ101" s="55"/>
      <c r="BA101" s="31">
        <v>0.23094688221709006</v>
      </c>
      <c r="BB101" s="101">
        <f t="shared" si="65"/>
        <v>87.456000000000017</v>
      </c>
      <c r="BC101" s="47">
        <v>0.125</v>
      </c>
      <c r="BD101" s="31">
        <v>15</v>
      </c>
      <c r="BE101" s="45">
        <v>-0.125</v>
      </c>
      <c r="BF101" s="45">
        <v>0.83</v>
      </c>
      <c r="BG101" s="44">
        <v>78.8</v>
      </c>
      <c r="BH101" s="45">
        <v>78.8</v>
      </c>
      <c r="BI101" s="45">
        <f t="shared" si="61"/>
        <v>5.3462499999999995</v>
      </c>
      <c r="BJ101" s="45">
        <f t="shared" si="62"/>
        <v>107.98190300230948</v>
      </c>
      <c r="BK101" s="55"/>
      <c r="BL101" s="35"/>
      <c r="BM101" s="55"/>
      <c r="BN101" s="55"/>
    </row>
    <row r="102" spans="5:66" x14ac:dyDescent="0.25">
      <c r="E102" s="31">
        <v>0.23094688221709006</v>
      </c>
      <c r="F102" s="101">
        <f t="shared" si="63"/>
        <v>87.456000000000017</v>
      </c>
      <c r="G102" s="47">
        <v>0.16666666666666699</v>
      </c>
      <c r="H102" s="31">
        <v>21</v>
      </c>
      <c r="I102" s="43">
        <v>-1</v>
      </c>
      <c r="J102" s="43">
        <v>0.83</v>
      </c>
      <c r="K102" s="43">
        <v>96.8</v>
      </c>
      <c r="L102" s="34">
        <v>80</v>
      </c>
      <c r="M102" s="43">
        <f t="shared" si="49"/>
        <v>26.399999999999995</v>
      </c>
      <c r="N102" s="43">
        <f t="shared" si="50"/>
        <v>533.21903002309466</v>
      </c>
      <c r="O102" s="45">
        <v>-0.125</v>
      </c>
      <c r="P102" s="45">
        <v>0.83</v>
      </c>
      <c r="Q102" s="45">
        <v>98.6</v>
      </c>
      <c r="R102" s="44">
        <v>80</v>
      </c>
      <c r="S102" s="45">
        <f t="shared" si="51"/>
        <v>28.926249999999992</v>
      </c>
      <c r="T102" s="45">
        <f t="shared" si="52"/>
        <v>584.24344572748271</v>
      </c>
      <c r="U102" s="43">
        <v>-0.125</v>
      </c>
      <c r="V102" s="43">
        <v>0.83</v>
      </c>
      <c r="W102" s="43">
        <v>95</v>
      </c>
      <c r="X102" s="34">
        <v>80</v>
      </c>
      <c r="Y102" s="43">
        <f t="shared" si="53"/>
        <v>25.326249999999998</v>
      </c>
      <c r="Z102" s="43">
        <f t="shared" si="54"/>
        <v>511.53175981524259</v>
      </c>
      <c r="AA102" s="45">
        <v>-0.125</v>
      </c>
      <c r="AB102" s="45">
        <v>0.83</v>
      </c>
      <c r="AC102" s="45">
        <v>96.8</v>
      </c>
      <c r="AD102" s="44">
        <v>80</v>
      </c>
      <c r="AE102" s="45">
        <f t="shared" si="55"/>
        <v>27.126249999999995</v>
      </c>
      <c r="AF102" s="45">
        <f t="shared" si="56"/>
        <v>547.88760277136259</v>
      </c>
      <c r="AG102" s="43">
        <v>-0.125</v>
      </c>
      <c r="AH102" s="43">
        <v>0.83</v>
      </c>
      <c r="AI102" s="43">
        <v>96.8</v>
      </c>
      <c r="AJ102" s="34">
        <v>80</v>
      </c>
      <c r="AK102" s="43">
        <f t="shared" si="57"/>
        <v>27.126249999999995</v>
      </c>
      <c r="AL102" s="43">
        <f t="shared" si="58"/>
        <v>547.88760277136259</v>
      </c>
      <c r="AM102" s="55"/>
      <c r="AN102" s="55"/>
      <c r="AO102" s="31">
        <v>0.23094688221709006</v>
      </c>
      <c r="AP102" s="101">
        <f t="shared" si="64"/>
        <v>87.456000000000017</v>
      </c>
      <c r="AQ102" s="47">
        <v>0.16666666666666699</v>
      </c>
      <c r="AR102" s="31">
        <v>13</v>
      </c>
      <c r="AS102" s="45">
        <v>-0.125</v>
      </c>
      <c r="AT102" s="45">
        <v>0.83</v>
      </c>
      <c r="AU102" s="44">
        <v>80</v>
      </c>
      <c r="AV102" s="45">
        <v>78</v>
      </c>
      <c r="AW102" s="45">
        <f t="shared" si="59"/>
        <v>5.6862499999999994</v>
      </c>
      <c r="AX102" s="45">
        <f t="shared" si="60"/>
        <v>114.84911778290994</v>
      </c>
      <c r="AY102" s="55"/>
      <c r="AZ102" s="55"/>
      <c r="BA102" s="31">
        <v>0.23094688221709006</v>
      </c>
      <c r="BB102" s="101">
        <f t="shared" si="65"/>
        <v>87.456000000000017</v>
      </c>
      <c r="BC102" s="47">
        <v>0.16666666666666699</v>
      </c>
      <c r="BD102" s="31">
        <v>13</v>
      </c>
      <c r="BE102" s="45">
        <v>-0.125</v>
      </c>
      <c r="BF102" s="45">
        <v>0.83</v>
      </c>
      <c r="BG102" s="44">
        <v>80</v>
      </c>
      <c r="BH102" s="45">
        <v>77</v>
      </c>
      <c r="BI102" s="45">
        <f t="shared" si="61"/>
        <v>6.6862499999999994</v>
      </c>
      <c r="BJ102" s="45">
        <f t="shared" si="62"/>
        <v>135.04680831408777</v>
      </c>
      <c r="BK102" s="55"/>
      <c r="BL102" s="35"/>
      <c r="BM102" s="55"/>
      <c r="BN102" s="55"/>
    </row>
    <row r="103" spans="5:66" x14ac:dyDescent="0.25">
      <c r="E103" s="31">
        <v>0.23094688221709006</v>
      </c>
      <c r="F103" s="101">
        <f t="shared" si="63"/>
        <v>87.456000000000017</v>
      </c>
      <c r="G103" s="47">
        <v>0.20833333333333401</v>
      </c>
      <c r="H103" s="31">
        <v>18</v>
      </c>
      <c r="I103" s="43">
        <v>-1</v>
      </c>
      <c r="J103" s="43">
        <v>0.83</v>
      </c>
      <c r="K103" s="43">
        <v>96.8</v>
      </c>
      <c r="L103" s="34">
        <v>80</v>
      </c>
      <c r="M103" s="43">
        <f t="shared" si="49"/>
        <v>23.909999999999997</v>
      </c>
      <c r="N103" s="43">
        <f t="shared" si="50"/>
        <v>482.92678060046194</v>
      </c>
      <c r="O103" s="45">
        <v>-0.125</v>
      </c>
      <c r="P103" s="45">
        <v>0.83</v>
      </c>
      <c r="Q103" s="45">
        <v>98.6</v>
      </c>
      <c r="R103" s="44">
        <v>80</v>
      </c>
      <c r="S103" s="45">
        <f t="shared" si="51"/>
        <v>26.436249999999994</v>
      </c>
      <c r="T103" s="45">
        <f t="shared" si="52"/>
        <v>533.95119630484987</v>
      </c>
      <c r="U103" s="43">
        <v>-0.125</v>
      </c>
      <c r="V103" s="43">
        <v>0.83</v>
      </c>
      <c r="W103" s="43">
        <v>95</v>
      </c>
      <c r="X103" s="34">
        <v>80</v>
      </c>
      <c r="Y103" s="43">
        <f t="shared" si="53"/>
        <v>22.83625</v>
      </c>
      <c r="Z103" s="43">
        <f t="shared" si="54"/>
        <v>461.23951039260982</v>
      </c>
      <c r="AA103" s="45">
        <v>-0.125</v>
      </c>
      <c r="AB103" s="45">
        <v>0.83</v>
      </c>
      <c r="AC103" s="45">
        <v>96.8</v>
      </c>
      <c r="AD103" s="44">
        <v>80</v>
      </c>
      <c r="AE103" s="45">
        <f t="shared" si="55"/>
        <v>24.636249999999997</v>
      </c>
      <c r="AF103" s="45">
        <f t="shared" si="56"/>
        <v>497.59535334872987</v>
      </c>
      <c r="AG103" s="43">
        <v>-0.125</v>
      </c>
      <c r="AH103" s="43">
        <v>0.83</v>
      </c>
      <c r="AI103" s="43">
        <v>96.8</v>
      </c>
      <c r="AJ103" s="34">
        <v>80</v>
      </c>
      <c r="AK103" s="43">
        <f t="shared" si="57"/>
        <v>24.636249999999997</v>
      </c>
      <c r="AL103" s="43">
        <f t="shared" si="58"/>
        <v>497.59535334872987</v>
      </c>
      <c r="AM103" s="55"/>
      <c r="AN103" s="55"/>
      <c r="AO103" s="31">
        <v>0.23094688221709006</v>
      </c>
      <c r="AP103" s="101">
        <f t="shared" si="64"/>
        <v>87.456000000000017</v>
      </c>
      <c r="AQ103" s="47">
        <v>0.20833333333333401</v>
      </c>
      <c r="AR103" s="31">
        <v>11</v>
      </c>
      <c r="AS103" s="45">
        <v>-0.125</v>
      </c>
      <c r="AT103" s="45">
        <v>0.83</v>
      </c>
      <c r="AU103" s="44">
        <v>78.8</v>
      </c>
      <c r="AV103" s="45">
        <v>78</v>
      </c>
      <c r="AW103" s="45">
        <f t="shared" si="59"/>
        <v>2.8262499999999964</v>
      </c>
      <c r="AX103" s="45">
        <f t="shared" si="60"/>
        <v>57.083722863741279</v>
      </c>
      <c r="AY103" s="55"/>
      <c r="AZ103" s="55"/>
      <c r="BA103" s="31">
        <v>0.23094688221709006</v>
      </c>
      <c r="BB103" s="101">
        <f t="shared" si="65"/>
        <v>87.456000000000017</v>
      </c>
      <c r="BC103" s="47">
        <v>0.20833333333333401</v>
      </c>
      <c r="BD103" s="31">
        <v>11</v>
      </c>
      <c r="BE103" s="45">
        <v>-0.125</v>
      </c>
      <c r="BF103" s="45">
        <v>0.83</v>
      </c>
      <c r="BG103" s="44">
        <v>78.8</v>
      </c>
      <c r="BH103" s="45">
        <v>77</v>
      </c>
      <c r="BI103" s="45">
        <f t="shared" si="61"/>
        <v>3.8262499999999964</v>
      </c>
      <c r="BJ103" s="45">
        <f t="shared" si="62"/>
        <v>77.281413394919113</v>
      </c>
      <c r="BK103" s="55"/>
      <c r="BL103" s="35"/>
      <c r="BM103" s="55"/>
      <c r="BN103" s="55"/>
    </row>
    <row r="104" spans="5:66" x14ac:dyDescent="0.25">
      <c r="E104" s="31">
        <v>0.23094688221709006</v>
      </c>
      <c r="F104" s="101">
        <f t="shared" si="63"/>
        <v>87.456000000000017</v>
      </c>
      <c r="G104" s="47">
        <v>0.25</v>
      </c>
      <c r="H104" s="31">
        <v>15</v>
      </c>
      <c r="I104" s="43">
        <v>-1</v>
      </c>
      <c r="J104" s="43">
        <v>0.83</v>
      </c>
      <c r="K104" s="43">
        <v>96.8</v>
      </c>
      <c r="L104" s="34">
        <v>80</v>
      </c>
      <c r="M104" s="43">
        <f t="shared" si="49"/>
        <v>21.419999999999995</v>
      </c>
      <c r="N104" s="43">
        <f t="shared" si="50"/>
        <v>432.6345311778291</v>
      </c>
      <c r="O104" s="45">
        <v>-0.125</v>
      </c>
      <c r="P104" s="45">
        <v>0.83</v>
      </c>
      <c r="Q104" s="45">
        <v>98.6</v>
      </c>
      <c r="R104" s="44">
        <v>80</v>
      </c>
      <c r="S104" s="45">
        <f t="shared" si="51"/>
        <v>23.946249999999992</v>
      </c>
      <c r="T104" s="45">
        <f t="shared" si="52"/>
        <v>483.65894688221704</v>
      </c>
      <c r="U104" s="43">
        <v>-0.125</v>
      </c>
      <c r="V104" s="43">
        <v>0.83</v>
      </c>
      <c r="W104" s="43">
        <v>95</v>
      </c>
      <c r="X104" s="34">
        <v>80</v>
      </c>
      <c r="Y104" s="43">
        <f t="shared" si="53"/>
        <v>20.346249999999998</v>
      </c>
      <c r="Z104" s="43">
        <f t="shared" si="54"/>
        <v>410.94726096997698</v>
      </c>
      <c r="AA104" s="45">
        <v>-0.125</v>
      </c>
      <c r="AB104" s="45">
        <v>0.83</v>
      </c>
      <c r="AC104" s="45">
        <v>96.8</v>
      </c>
      <c r="AD104" s="44">
        <v>80</v>
      </c>
      <c r="AE104" s="45">
        <f t="shared" si="55"/>
        <v>22.146249999999995</v>
      </c>
      <c r="AF104" s="45">
        <f t="shared" si="56"/>
        <v>447.30310392609698</v>
      </c>
      <c r="AG104" s="43">
        <v>-0.125</v>
      </c>
      <c r="AH104" s="43">
        <v>0.83</v>
      </c>
      <c r="AI104" s="43">
        <v>96.8</v>
      </c>
      <c r="AJ104" s="34">
        <v>80</v>
      </c>
      <c r="AK104" s="43">
        <f t="shared" si="57"/>
        <v>22.146249999999995</v>
      </c>
      <c r="AL104" s="43">
        <f t="shared" si="58"/>
        <v>447.30310392609698</v>
      </c>
      <c r="AM104" s="55"/>
      <c r="AN104" s="55"/>
      <c r="AO104" s="31">
        <v>0.23094688221709006</v>
      </c>
      <c r="AP104" s="101">
        <f t="shared" si="64"/>
        <v>87.456000000000017</v>
      </c>
      <c r="AQ104" s="47">
        <v>0.25</v>
      </c>
      <c r="AR104" s="31">
        <v>9</v>
      </c>
      <c r="AS104" s="45">
        <v>-0.125</v>
      </c>
      <c r="AT104" s="45">
        <v>0.83</v>
      </c>
      <c r="AU104" s="44">
        <v>78.8</v>
      </c>
      <c r="AV104" s="45">
        <v>78.8</v>
      </c>
      <c r="AW104" s="45">
        <f t="shared" si="59"/>
        <v>0.36624999999999996</v>
      </c>
      <c r="AX104" s="45">
        <f t="shared" si="60"/>
        <v>7.3974041570438809</v>
      </c>
      <c r="AY104" s="55"/>
      <c r="AZ104" s="55"/>
      <c r="BA104" s="31">
        <v>0.23094688221709006</v>
      </c>
      <c r="BB104" s="101">
        <f t="shared" si="65"/>
        <v>87.456000000000017</v>
      </c>
      <c r="BC104" s="47">
        <v>0.25</v>
      </c>
      <c r="BD104" s="31">
        <v>9</v>
      </c>
      <c r="BE104" s="45">
        <v>-0.125</v>
      </c>
      <c r="BF104" s="45">
        <v>0.83</v>
      </c>
      <c r="BG104" s="44">
        <v>78.8</v>
      </c>
      <c r="BH104" s="45">
        <v>78.8</v>
      </c>
      <c r="BI104" s="45">
        <f t="shared" si="61"/>
        <v>0.36624999999999996</v>
      </c>
      <c r="BJ104" s="45">
        <f t="shared" si="62"/>
        <v>7.3974041570438809</v>
      </c>
      <c r="BK104" s="55"/>
      <c r="BL104" s="35"/>
      <c r="BM104" s="55"/>
      <c r="BN104" s="55"/>
    </row>
    <row r="105" spans="5:66" x14ac:dyDescent="0.25">
      <c r="E105" s="31">
        <v>0.23094688221709006</v>
      </c>
      <c r="F105" s="101">
        <f t="shared" si="63"/>
        <v>87.456000000000017</v>
      </c>
      <c r="G105" s="47">
        <v>0.29166666666666702</v>
      </c>
      <c r="H105" s="31">
        <v>13</v>
      </c>
      <c r="I105" s="43">
        <v>-1</v>
      </c>
      <c r="J105" s="43">
        <v>0.83</v>
      </c>
      <c r="K105" s="43">
        <v>96.8</v>
      </c>
      <c r="L105" s="34">
        <v>80</v>
      </c>
      <c r="M105" s="43">
        <f t="shared" si="49"/>
        <v>19.759999999999998</v>
      </c>
      <c r="N105" s="43">
        <f t="shared" si="50"/>
        <v>399.10636489607396</v>
      </c>
      <c r="O105" s="45">
        <v>-0.125</v>
      </c>
      <c r="P105" s="45">
        <v>0.83</v>
      </c>
      <c r="Q105" s="45">
        <v>98.6</v>
      </c>
      <c r="R105" s="44">
        <v>80</v>
      </c>
      <c r="S105" s="45">
        <f t="shared" si="51"/>
        <v>22.286249999999995</v>
      </c>
      <c r="T105" s="45">
        <f t="shared" si="52"/>
        <v>450.13078060046189</v>
      </c>
      <c r="U105" s="43">
        <v>-0.125</v>
      </c>
      <c r="V105" s="43">
        <v>0.83</v>
      </c>
      <c r="W105" s="43">
        <v>95</v>
      </c>
      <c r="X105" s="34">
        <v>80</v>
      </c>
      <c r="Y105" s="43">
        <f t="shared" si="53"/>
        <v>18.686250000000001</v>
      </c>
      <c r="Z105" s="43">
        <f t="shared" si="54"/>
        <v>377.41909468822183</v>
      </c>
      <c r="AA105" s="45">
        <v>-0.125</v>
      </c>
      <c r="AB105" s="45">
        <v>0.83</v>
      </c>
      <c r="AC105" s="45">
        <v>96.8</v>
      </c>
      <c r="AD105" s="44">
        <v>80</v>
      </c>
      <c r="AE105" s="45">
        <f t="shared" si="55"/>
        <v>20.486249999999998</v>
      </c>
      <c r="AF105" s="45">
        <f t="shared" si="56"/>
        <v>413.77493764434189</v>
      </c>
      <c r="AG105" s="43">
        <v>-0.125</v>
      </c>
      <c r="AH105" s="43">
        <v>0.83</v>
      </c>
      <c r="AI105" s="43">
        <v>96.8</v>
      </c>
      <c r="AJ105" s="34">
        <v>80</v>
      </c>
      <c r="AK105" s="43">
        <f t="shared" si="57"/>
        <v>20.486249999999998</v>
      </c>
      <c r="AL105" s="43">
        <f t="shared" si="58"/>
        <v>413.77493764434189</v>
      </c>
      <c r="AM105" s="55"/>
      <c r="AN105" s="55"/>
      <c r="AO105" s="31">
        <v>0.23094688221709006</v>
      </c>
      <c r="AP105" s="101">
        <f t="shared" si="64"/>
        <v>87.456000000000017</v>
      </c>
      <c r="AQ105" s="47">
        <v>0.29166666666666702</v>
      </c>
      <c r="AR105" s="31">
        <v>8</v>
      </c>
      <c r="AS105" s="45">
        <v>-0.125</v>
      </c>
      <c r="AT105" s="45">
        <v>0.83</v>
      </c>
      <c r="AU105" s="44">
        <v>80.599999999999994</v>
      </c>
      <c r="AV105" s="45">
        <v>80.599999999999994</v>
      </c>
      <c r="AW105" s="45">
        <f t="shared" si="59"/>
        <v>-0.46375000000000011</v>
      </c>
      <c r="AX105" s="45">
        <f t="shared" si="60"/>
        <v>-9.3666789838337223</v>
      </c>
      <c r="AY105" s="55"/>
      <c r="AZ105" s="55"/>
      <c r="BA105" s="31">
        <v>0.23094688221709006</v>
      </c>
      <c r="BB105" s="101">
        <f t="shared" si="65"/>
        <v>87.456000000000017</v>
      </c>
      <c r="BC105" s="47">
        <v>0.29166666666666702</v>
      </c>
      <c r="BD105" s="31">
        <v>8</v>
      </c>
      <c r="BE105" s="45">
        <v>-0.125</v>
      </c>
      <c r="BF105" s="45">
        <v>0.83</v>
      </c>
      <c r="BG105" s="44">
        <v>80.599999999999994</v>
      </c>
      <c r="BH105" s="45">
        <v>82.4</v>
      </c>
      <c r="BI105" s="45">
        <f t="shared" si="61"/>
        <v>-2.2637500000000115</v>
      </c>
      <c r="BJ105" s="45">
        <f t="shared" si="62"/>
        <v>-45.722521939954056</v>
      </c>
      <c r="BK105" s="55"/>
      <c r="BL105" s="35"/>
      <c r="BM105" s="55"/>
      <c r="BN105" s="55"/>
    </row>
    <row r="106" spans="5:66" x14ac:dyDescent="0.25">
      <c r="E106" s="31">
        <v>0.23094688221709006</v>
      </c>
      <c r="F106" s="101">
        <f t="shared" si="63"/>
        <v>87.456000000000017</v>
      </c>
      <c r="G106" s="47">
        <v>0.33333333333333398</v>
      </c>
      <c r="H106" s="31">
        <v>11</v>
      </c>
      <c r="I106" s="43">
        <v>-1</v>
      </c>
      <c r="J106" s="43">
        <v>0.83</v>
      </c>
      <c r="K106" s="43">
        <v>96.8</v>
      </c>
      <c r="L106" s="34">
        <v>80</v>
      </c>
      <c r="M106" s="43">
        <f t="shared" si="49"/>
        <v>18.099999999999994</v>
      </c>
      <c r="N106" s="43">
        <f t="shared" si="50"/>
        <v>365.57819861431869</v>
      </c>
      <c r="O106" s="45">
        <v>-0.125</v>
      </c>
      <c r="P106" s="45">
        <v>0.83</v>
      </c>
      <c r="Q106" s="45">
        <v>98.6</v>
      </c>
      <c r="R106" s="44">
        <v>80</v>
      </c>
      <c r="S106" s="45">
        <f t="shared" si="51"/>
        <v>20.626249999999992</v>
      </c>
      <c r="T106" s="45">
        <f t="shared" si="52"/>
        <v>416.60261431870663</v>
      </c>
      <c r="U106" s="43">
        <v>-0.125</v>
      </c>
      <c r="V106" s="43">
        <v>0.83</v>
      </c>
      <c r="W106" s="43">
        <v>95</v>
      </c>
      <c r="X106" s="34">
        <v>80</v>
      </c>
      <c r="Y106" s="43">
        <f t="shared" si="53"/>
        <v>17.026249999999997</v>
      </c>
      <c r="Z106" s="43">
        <f t="shared" si="54"/>
        <v>343.89092840646651</v>
      </c>
      <c r="AA106" s="45">
        <v>-0.125</v>
      </c>
      <c r="AB106" s="45">
        <v>0.83</v>
      </c>
      <c r="AC106" s="45">
        <v>96.8</v>
      </c>
      <c r="AD106" s="44">
        <v>80</v>
      </c>
      <c r="AE106" s="45">
        <f t="shared" si="55"/>
        <v>18.826249999999995</v>
      </c>
      <c r="AF106" s="45">
        <f t="shared" si="56"/>
        <v>380.24677136258657</v>
      </c>
      <c r="AG106" s="43">
        <v>-0.125</v>
      </c>
      <c r="AH106" s="43">
        <v>0.83</v>
      </c>
      <c r="AI106" s="43">
        <v>96.8</v>
      </c>
      <c r="AJ106" s="34">
        <v>80</v>
      </c>
      <c r="AK106" s="43">
        <f t="shared" si="57"/>
        <v>18.826249999999995</v>
      </c>
      <c r="AL106" s="43">
        <f t="shared" si="58"/>
        <v>380.24677136258657</v>
      </c>
      <c r="AM106" s="55"/>
      <c r="AN106" s="55"/>
      <c r="AO106" s="31">
        <v>0.23094688221709006</v>
      </c>
      <c r="AP106" s="101">
        <f t="shared" si="64"/>
        <v>87.456000000000017</v>
      </c>
      <c r="AQ106" s="47">
        <v>0.33333333333333398</v>
      </c>
      <c r="AR106" s="31">
        <v>9</v>
      </c>
      <c r="AS106" s="45">
        <v>-0.125</v>
      </c>
      <c r="AT106" s="45">
        <v>0.83</v>
      </c>
      <c r="AU106" s="44">
        <v>80.599999999999994</v>
      </c>
      <c r="AV106" s="45">
        <v>87.8</v>
      </c>
      <c r="AW106" s="45">
        <f t="shared" si="59"/>
        <v>-6.8337500000000029</v>
      </c>
      <c r="AX106" s="45">
        <f t="shared" si="60"/>
        <v>-138.02596766743659</v>
      </c>
      <c r="AY106" s="55"/>
      <c r="AZ106" s="55"/>
      <c r="BA106" s="31">
        <v>0.23094688221709006</v>
      </c>
      <c r="BB106" s="101">
        <f t="shared" si="65"/>
        <v>87.456000000000017</v>
      </c>
      <c r="BC106" s="47">
        <v>0.33333333333333398</v>
      </c>
      <c r="BD106" s="31">
        <v>9</v>
      </c>
      <c r="BE106" s="45">
        <v>-0.125</v>
      </c>
      <c r="BF106" s="45">
        <v>0.83</v>
      </c>
      <c r="BG106" s="44">
        <v>80.599999999999994</v>
      </c>
      <c r="BH106" s="45">
        <v>86</v>
      </c>
      <c r="BI106" s="45">
        <f t="shared" si="61"/>
        <v>-5.0337500000000057</v>
      </c>
      <c r="BJ106" s="45">
        <f t="shared" si="62"/>
        <v>-101.67012471131653</v>
      </c>
      <c r="BK106" s="55"/>
      <c r="BL106" s="35"/>
      <c r="BM106" s="55"/>
      <c r="BN106" s="55"/>
    </row>
    <row r="107" spans="5:66" x14ac:dyDescent="0.25">
      <c r="E107" s="31">
        <v>0.23094688221709006</v>
      </c>
      <c r="F107" s="101">
        <f t="shared" si="63"/>
        <v>87.456000000000017</v>
      </c>
      <c r="G107" s="47">
        <v>0.375</v>
      </c>
      <c r="H107" s="31">
        <v>10</v>
      </c>
      <c r="I107" s="43">
        <v>-1</v>
      </c>
      <c r="J107" s="43">
        <v>0.83</v>
      </c>
      <c r="K107" s="43">
        <v>96.8</v>
      </c>
      <c r="L107" s="34">
        <v>80</v>
      </c>
      <c r="M107" s="43">
        <f t="shared" si="49"/>
        <v>17.269999999999996</v>
      </c>
      <c r="N107" s="43">
        <f t="shared" si="50"/>
        <v>348.81411547344112</v>
      </c>
      <c r="O107" s="45">
        <v>-0.125</v>
      </c>
      <c r="P107" s="45">
        <v>0.83</v>
      </c>
      <c r="Q107" s="45">
        <v>98.6</v>
      </c>
      <c r="R107" s="44">
        <v>80</v>
      </c>
      <c r="S107" s="45">
        <f t="shared" si="51"/>
        <v>19.796249999999993</v>
      </c>
      <c r="T107" s="45">
        <f t="shared" si="52"/>
        <v>399.83853117782905</v>
      </c>
      <c r="U107" s="43">
        <v>-0.125</v>
      </c>
      <c r="V107" s="43">
        <v>0.83</v>
      </c>
      <c r="W107" s="43">
        <v>95</v>
      </c>
      <c r="X107" s="34">
        <v>80</v>
      </c>
      <c r="Y107" s="43">
        <f t="shared" si="53"/>
        <v>16.196249999999999</v>
      </c>
      <c r="Z107" s="43">
        <f t="shared" si="54"/>
        <v>327.126845265589</v>
      </c>
      <c r="AA107" s="45">
        <v>-0.125</v>
      </c>
      <c r="AB107" s="45">
        <v>0.83</v>
      </c>
      <c r="AC107" s="45">
        <v>96.8</v>
      </c>
      <c r="AD107" s="44">
        <v>80</v>
      </c>
      <c r="AE107" s="45">
        <f t="shared" si="55"/>
        <v>17.996249999999996</v>
      </c>
      <c r="AF107" s="45">
        <f t="shared" si="56"/>
        <v>363.482688221709</v>
      </c>
      <c r="AG107" s="43">
        <v>-0.125</v>
      </c>
      <c r="AH107" s="43">
        <v>0.83</v>
      </c>
      <c r="AI107" s="43">
        <v>96.8</v>
      </c>
      <c r="AJ107" s="34">
        <v>80</v>
      </c>
      <c r="AK107" s="43">
        <f t="shared" si="57"/>
        <v>17.996249999999996</v>
      </c>
      <c r="AL107" s="43">
        <f t="shared" si="58"/>
        <v>363.482688221709</v>
      </c>
      <c r="AM107" s="55"/>
      <c r="AN107" s="55"/>
      <c r="AO107" s="31">
        <v>0.23094688221709006</v>
      </c>
      <c r="AP107" s="101">
        <f t="shared" si="64"/>
        <v>87.456000000000017</v>
      </c>
      <c r="AQ107" s="47">
        <v>0.375</v>
      </c>
      <c r="AR107" s="31">
        <v>12</v>
      </c>
      <c r="AS107" s="45">
        <v>-0.125</v>
      </c>
      <c r="AT107" s="45">
        <v>0.83</v>
      </c>
      <c r="AU107" s="44">
        <v>82.4</v>
      </c>
      <c r="AV107" s="45">
        <v>91.4</v>
      </c>
      <c r="AW107" s="45">
        <f t="shared" si="59"/>
        <v>-6.1437500000000007</v>
      </c>
      <c r="AX107" s="45">
        <f t="shared" si="60"/>
        <v>-124.08956120092382</v>
      </c>
      <c r="AY107" s="55"/>
      <c r="AZ107" s="55"/>
      <c r="BA107" s="31">
        <v>0.23094688221709006</v>
      </c>
      <c r="BB107" s="101">
        <f t="shared" si="65"/>
        <v>87.456000000000017</v>
      </c>
      <c r="BC107" s="47">
        <v>0.375</v>
      </c>
      <c r="BD107" s="31">
        <v>12</v>
      </c>
      <c r="BE107" s="45">
        <v>-0.125</v>
      </c>
      <c r="BF107" s="45">
        <v>0.83</v>
      </c>
      <c r="BG107" s="44">
        <v>82.4</v>
      </c>
      <c r="BH107" s="45">
        <v>89.6</v>
      </c>
      <c r="BI107" s="45">
        <f t="shared" si="61"/>
        <v>-4.3437499999999893</v>
      </c>
      <c r="BJ107" s="45">
        <f t="shared" si="62"/>
        <v>-87.733718244803498</v>
      </c>
      <c r="BK107" s="55"/>
      <c r="BL107" s="35"/>
      <c r="BM107" s="55"/>
      <c r="BN107" s="55"/>
    </row>
    <row r="108" spans="5:66" x14ac:dyDescent="0.25">
      <c r="E108" s="31">
        <v>0.23094688221709006</v>
      </c>
      <c r="F108" s="101">
        <f t="shared" si="63"/>
        <v>87.456000000000017</v>
      </c>
      <c r="G108" s="47">
        <v>0.41666666666666702</v>
      </c>
      <c r="H108" s="31">
        <v>9</v>
      </c>
      <c r="I108" s="43">
        <v>-1</v>
      </c>
      <c r="J108" s="43">
        <v>0.83</v>
      </c>
      <c r="K108" s="43">
        <v>96.8</v>
      </c>
      <c r="L108" s="34">
        <v>80</v>
      </c>
      <c r="M108" s="43">
        <f t="shared" si="49"/>
        <v>16.439999999999998</v>
      </c>
      <c r="N108" s="43">
        <f t="shared" si="50"/>
        <v>332.05003233256355</v>
      </c>
      <c r="O108" s="45">
        <v>-0.125</v>
      </c>
      <c r="P108" s="45">
        <v>0.83</v>
      </c>
      <c r="Q108" s="45">
        <v>98.6</v>
      </c>
      <c r="R108" s="44">
        <v>80</v>
      </c>
      <c r="S108" s="45">
        <f t="shared" si="51"/>
        <v>18.966249999999995</v>
      </c>
      <c r="T108" s="45">
        <f t="shared" si="52"/>
        <v>383.07444803695148</v>
      </c>
      <c r="U108" s="43">
        <v>-0.125</v>
      </c>
      <c r="V108" s="43">
        <v>0.83</v>
      </c>
      <c r="W108" s="43">
        <v>95</v>
      </c>
      <c r="X108" s="34">
        <v>80</v>
      </c>
      <c r="Y108" s="43">
        <f t="shared" si="53"/>
        <v>15.366250000000001</v>
      </c>
      <c r="Z108" s="43">
        <f t="shared" si="54"/>
        <v>310.36276212471142</v>
      </c>
      <c r="AA108" s="45">
        <v>-0.125</v>
      </c>
      <c r="AB108" s="45">
        <v>0.83</v>
      </c>
      <c r="AC108" s="45">
        <v>96.8</v>
      </c>
      <c r="AD108" s="44">
        <v>80</v>
      </c>
      <c r="AE108" s="45">
        <f t="shared" si="55"/>
        <v>17.166249999999998</v>
      </c>
      <c r="AF108" s="45">
        <f t="shared" si="56"/>
        <v>346.71860508083142</v>
      </c>
      <c r="AG108" s="43">
        <v>-0.125</v>
      </c>
      <c r="AH108" s="43">
        <v>0.83</v>
      </c>
      <c r="AI108" s="43">
        <v>96.8</v>
      </c>
      <c r="AJ108" s="34">
        <v>80</v>
      </c>
      <c r="AK108" s="43">
        <f t="shared" si="57"/>
        <v>17.166249999999998</v>
      </c>
      <c r="AL108" s="43">
        <f t="shared" si="58"/>
        <v>346.71860508083142</v>
      </c>
      <c r="AM108" s="55"/>
      <c r="AN108" s="55"/>
      <c r="AO108" s="31">
        <v>0.23094688221709006</v>
      </c>
      <c r="AP108" s="101">
        <f t="shared" si="64"/>
        <v>87.456000000000017</v>
      </c>
      <c r="AQ108" s="47">
        <v>0.41666666666666702</v>
      </c>
      <c r="AR108" s="31">
        <v>17</v>
      </c>
      <c r="AS108" s="45">
        <v>-0.125</v>
      </c>
      <c r="AT108" s="45">
        <v>0.83</v>
      </c>
      <c r="AU108" s="44">
        <v>84.2</v>
      </c>
      <c r="AV108" s="45">
        <v>95</v>
      </c>
      <c r="AW108" s="45">
        <f t="shared" si="59"/>
        <v>-3.7937499999999975</v>
      </c>
      <c r="AX108" s="45">
        <f t="shared" si="60"/>
        <v>-76.624988452655856</v>
      </c>
      <c r="AY108" s="55"/>
      <c r="AZ108" s="55"/>
      <c r="BA108" s="31">
        <v>0.23094688221709006</v>
      </c>
      <c r="BB108" s="101">
        <f t="shared" si="65"/>
        <v>87.456000000000017</v>
      </c>
      <c r="BC108" s="47">
        <v>0.41666666666666702</v>
      </c>
      <c r="BD108" s="31">
        <v>17</v>
      </c>
      <c r="BE108" s="45">
        <v>-0.125</v>
      </c>
      <c r="BF108" s="45">
        <v>0.83</v>
      </c>
      <c r="BG108" s="44">
        <v>84.2</v>
      </c>
      <c r="BH108" s="45">
        <v>89.6</v>
      </c>
      <c r="BI108" s="45">
        <f t="shared" si="61"/>
        <v>1.6062500000000082</v>
      </c>
      <c r="BJ108" s="45">
        <f t="shared" si="62"/>
        <v>32.442540415704563</v>
      </c>
      <c r="BK108" s="55"/>
      <c r="BL108" s="35"/>
      <c r="BM108" s="55"/>
      <c r="BN108" s="55"/>
    </row>
    <row r="109" spans="5:66" x14ac:dyDescent="0.25">
      <c r="E109" s="31">
        <v>0.23094688221709006</v>
      </c>
      <c r="F109" s="101">
        <f t="shared" si="63"/>
        <v>87.456000000000017</v>
      </c>
      <c r="G109" s="47">
        <v>0.45833333333333398</v>
      </c>
      <c r="H109" s="31">
        <v>9</v>
      </c>
      <c r="I109" s="43">
        <v>-1</v>
      </c>
      <c r="J109" s="43">
        <v>0.83</v>
      </c>
      <c r="K109" s="43">
        <v>96.8</v>
      </c>
      <c r="L109" s="34">
        <v>80</v>
      </c>
      <c r="M109" s="43">
        <f t="shared" si="49"/>
        <v>16.439999999999998</v>
      </c>
      <c r="N109" s="43">
        <f t="shared" si="50"/>
        <v>332.05003233256355</v>
      </c>
      <c r="O109" s="45">
        <v>-0.125</v>
      </c>
      <c r="P109" s="45">
        <v>0.83</v>
      </c>
      <c r="Q109" s="45">
        <v>98.6</v>
      </c>
      <c r="R109" s="44">
        <v>80</v>
      </c>
      <c r="S109" s="45">
        <f t="shared" si="51"/>
        <v>18.966249999999995</v>
      </c>
      <c r="T109" s="45">
        <f t="shared" si="52"/>
        <v>383.07444803695148</v>
      </c>
      <c r="U109" s="43">
        <v>-0.125</v>
      </c>
      <c r="V109" s="43">
        <v>0.83</v>
      </c>
      <c r="W109" s="43">
        <v>95</v>
      </c>
      <c r="X109" s="34">
        <v>80</v>
      </c>
      <c r="Y109" s="43">
        <f t="shared" si="53"/>
        <v>15.366250000000001</v>
      </c>
      <c r="Z109" s="43">
        <f t="shared" si="54"/>
        <v>310.36276212471142</v>
      </c>
      <c r="AA109" s="45">
        <v>-0.125</v>
      </c>
      <c r="AB109" s="45">
        <v>0.83</v>
      </c>
      <c r="AC109" s="45">
        <v>96.8</v>
      </c>
      <c r="AD109" s="44">
        <v>80</v>
      </c>
      <c r="AE109" s="45">
        <f t="shared" si="55"/>
        <v>17.166249999999998</v>
      </c>
      <c r="AF109" s="45">
        <f t="shared" si="56"/>
        <v>346.71860508083142</v>
      </c>
      <c r="AG109" s="43">
        <v>-0.125</v>
      </c>
      <c r="AH109" s="43">
        <v>0.83</v>
      </c>
      <c r="AI109" s="43">
        <v>96.8</v>
      </c>
      <c r="AJ109" s="34">
        <v>80</v>
      </c>
      <c r="AK109" s="43">
        <f t="shared" si="57"/>
        <v>17.166249999999998</v>
      </c>
      <c r="AL109" s="43">
        <f t="shared" si="58"/>
        <v>346.71860508083142</v>
      </c>
      <c r="AM109" s="55"/>
      <c r="AN109" s="55"/>
      <c r="AO109" s="31">
        <v>0.23094688221709006</v>
      </c>
      <c r="AP109" s="101">
        <f t="shared" si="64"/>
        <v>87.456000000000017</v>
      </c>
      <c r="AQ109" s="47">
        <v>0.45833333333333398</v>
      </c>
      <c r="AR109" s="31">
        <v>22</v>
      </c>
      <c r="AS109" s="45">
        <v>-0.125</v>
      </c>
      <c r="AT109" s="45">
        <v>0.83</v>
      </c>
      <c r="AU109" s="44">
        <v>87.8</v>
      </c>
      <c r="AV109" s="45">
        <v>104</v>
      </c>
      <c r="AW109" s="45">
        <f t="shared" si="59"/>
        <v>-5.0437500000000028</v>
      </c>
      <c r="AX109" s="45">
        <f t="shared" si="60"/>
        <v>-101.87210161662826</v>
      </c>
      <c r="AY109" s="55"/>
      <c r="AZ109" s="55"/>
      <c r="BA109" s="31">
        <v>0.23094688221709006</v>
      </c>
      <c r="BB109" s="101">
        <f t="shared" si="65"/>
        <v>87.456000000000017</v>
      </c>
      <c r="BC109" s="47">
        <v>0.45833333333333398</v>
      </c>
      <c r="BD109" s="31">
        <v>22</v>
      </c>
      <c r="BE109" s="45">
        <v>-0.125</v>
      </c>
      <c r="BF109" s="45">
        <v>0.83</v>
      </c>
      <c r="BG109" s="44">
        <v>87.8</v>
      </c>
      <c r="BH109" s="45">
        <v>98.6</v>
      </c>
      <c r="BI109" s="45">
        <f t="shared" si="61"/>
        <v>0.35625000000000284</v>
      </c>
      <c r="BJ109" s="45">
        <f t="shared" si="62"/>
        <v>7.1954272517321609</v>
      </c>
      <c r="BK109" s="55"/>
      <c r="BL109" s="35"/>
      <c r="BM109" s="55"/>
      <c r="BN109" s="55"/>
    </row>
    <row r="110" spans="5:66" x14ac:dyDescent="0.25">
      <c r="E110" s="31">
        <v>0.23094688221709006</v>
      </c>
      <c r="F110" s="101">
        <f t="shared" si="63"/>
        <v>87.456000000000017</v>
      </c>
      <c r="G110" s="47">
        <v>0.5</v>
      </c>
      <c r="H110" s="31">
        <v>9</v>
      </c>
      <c r="I110" s="43">
        <v>-1</v>
      </c>
      <c r="J110" s="43">
        <v>0.83</v>
      </c>
      <c r="K110" s="43">
        <v>96.8</v>
      </c>
      <c r="L110" s="34">
        <v>80</v>
      </c>
      <c r="M110" s="43">
        <f t="shared" si="49"/>
        <v>16.439999999999998</v>
      </c>
      <c r="N110" s="43">
        <f t="shared" si="50"/>
        <v>332.05003233256355</v>
      </c>
      <c r="O110" s="45">
        <v>-0.125</v>
      </c>
      <c r="P110" s="45">
        <v>0.83</v>
      </c>
      <c r="Q110" s="45">
        <v>98.6</v>
      </c>
      <c r="R110" s="44">
        <v>80</v>
      </c>
      <c r="S110" s="45">
        <f t="shared" si="51"/>
        <v>18.966249999999995</v>
      </c>
      <c r="T110" s="45">
        <f t="shared" si="52"/>
        <v>383.07444803695148</v>
      </c>
      <c r="U110" s="43">
        <v>-0.125</v>
      </c>
      <c r="V110" s="43">
        <v>0.83</v>
      </c>
      <c r="W110" s="43">
        <v>95</v>
      </c>
      <c r="X110" s="34">
        <v>80</v>
      </c>
      <c r="Y110" s="43">
        <f t="shared" si="53"/>
        <v>15.366250000000001</v>
      </c>
      <c r="Z110" s="43">
        <f t="shared" si="54"/>
        <v>310.36276212471142</v>
      </c>
      <c r="AA110" s="45">
        <v>-0.125</v>
      </c>
      <c r="AB110" s="45">
        <v>0.83</v>
      </c>
      <c r="AC110" s="45">
        <v>96.8</v>
      </c>
      <c r="AD110" s="44">
        <v>80</v>
      </c>
      <c r="AE110" s="45">
        <f t="shared" si="55"/>
        <v>17.166249999999998</v>
      </c>
      <c r="AF110" s="45">
        <f t="shared" si="56"/>
        <v>346.71860508083142</v>
      </c>
      <c r="AG110" s="43">
        <v>-0.125</v>
      </c>
      <c r="AH110" s="43">
        <v>0.83</v>
      </c>
      <c r="AI110" s="43">
        <v>96.8</v>
      </c>
      <c r="AJ110" s="34">
        <v>80</v>
      </c>
      <c r="AK110" s="43">
        <f t="shared" si="57"/>
        <v>17.166249999999998</v>
      </c>
      <c r="AL110" s="43">
        <f t="shared" si="58"/>
        <v>346.71860508083142</v>
      </c>
      <c r="AM110" s="55"/>
      <c r="AN110" s="55"/>
      <c r="AO110" s="31">
        <v>0.23094688221709006</v>
      </c>
      <c r="AP110" s="101">
        <f t="shared" si="64"/>
        <v>87.456000000000017</v>
      </c>
      <c r="AQ110" s="47">
        <v>0.5</v>
      </c>
      <c r="AR110" s="31">
        <v>27</v>
      </c>
      <c r="AS110" s="45">
        <v>-0.125</v>
      </c>
      <c r="AT110" s="45">
        <v>0.83</v>
      </c>
      <c r="AU110" s="44">
        <v>91.4</v>
      </c>
      <c r="AV110" s="45">
        <v>111.2</v>
      </c>
      <c r="AW110" s="45">
        <f t="shared" si="59"/>
        <v>-4.4937499999999986</v>
      </c>
      <c r="AX110" s="45">
        <f t="shared" si="60"/>
        <v>-90.763371824480359</v>
      </c>
      <c r="AY110" s="55"/>
      <c r="AZ110" s="55"/>
      <c r="BA110" s="31">
        <v>0.23094688221709006</v>
      </c>
      <c r="BB110" s="101">
        <f t="shared" si="65"/>
        <v>87.456000000000017</v>
      </c>
      <c r="BC110" s="47">
        <v>0.5</v>
      </c>
      <c r="BD110" s="31">
        <v>27</v>
      </c>
      <c r="BE110" s="45">
        <v>-0.125</v>
      </c>
      <c r="BF110" s="45">
        <v>0.83</v>
      </c>
      <c r="BG110" s="44">
        <v>91.4</v>
      </c>
      <c r="BH110" s="45">
        <v>104</v>
      </c>
      <c r="BI110" s="45">
        <f t="shared" si="61"/>
        <v>2.7062500000000043</v>
      </c>
      <c r="BJ110" s="45">
        <f t="shared" si="62"/>
        <v>54.660000000000096</v>
      </c>
      <c r="BK110" s="55"/>
      <c r="BL110" s="35"/>
      <c r="BM110" s="55"/>
      <c r="BN110" s="55"/>
    </row>
    <row r="111" spans="5:66" x14ac:dyDescent="0.25">
      <c r="E111" s="31">
        <v>0.23094688221709006</v>
      </c>
      <c r="F111" s="101">
        <f t="shared" si="63"/>
        <v>87.456000000000017</v>
      </c>
      <c r="G111" s="47">
        <v>0.54166666666666696</v>
      </c>
      <c r="H111" s="31">
        <v>10</v>
      </c>
      <c r="I111" s="43">
        <v>-1</v>
      </c>
      <c r="J111" s="43">
        <v>0.83</v>
      </c>
      <c r="K111" s="43">
        <v>96.8</v>
      </c>
      <c r="L111" s="34">
        <v>80</v>
      </c>
      <c r="M111" s="43">
        <f t="shared" si="49"/>
        <v>17.269999999999996</v>
      </c>
      <c r="N111" s="43">
        <f t="shared" si="50"/>
        <v>348.81411547344112</v>
      </c>
      <c r="O111" s="45">
        <v>-0.125</v>
      </c>
      <c r="P111" s="45">
        <v>0.83</v>
      </c>
      <c r="Q111" s="45">
        <v>98.6</v>
      </c>
      <c r="R111" s="44">
        <v>80</v>
      </c>
      <c r="S111" s="45">
        <f t="shared" si="51"/>
        <v>19.796249999999993</v>
      </c>
      <c r="T111" s="45">
        <f t="shared" si="52"/>
        <v>399.83853117782905</v>
      </c>
      <c r="U111" s="43">
        <v>-0.125</v>
      </c>
      <c r="V111" s="43">
        <v>0.83</v>
      </c>
      <c r="W111" s="43">
        <v>95</v>
      </c>
      <c r="X111" s="34">
        <v>80</v>
      </c>
      <c r="Y111" s="43">
        <f t="shared" si="53"/>
        <v>16.196249999999999</v>
      </c>
      <c r="Z111" s="43">
        <f t="shared" si="54"/>
        <v>327.126845265589</v>
      </c>
      <c r="AA111" s="45">
        <v>-0.125</v>
      </c>
      <c r="AB111" s="45">
        <v>0.83</v>
      </c>
      <c r="AC111" s="45">
        <v>96.8</v>
      </c>
      <c r="AD111" s="44">
        <v>80</v>
      </c>
      <c r="AE111" s="45">
        <f t="shared" si="55"/>
        <v>17.996249999999996</v>
      </c>
      <c r="AF111" s="45">
        <f t="shared" si="56"/>
        <v>363.482688221709</v>
      </c>
      <c r="AG111" s="43">
        <v>-0.125</v>
      </c>
      <c r="AH111" s="43">
        <v>0.83</v>
      </c>
      <c r="AI111" s="43">
        <v>96.8</v>
      </c>
      <c r="AJ111" s="34">
        <v>80</v>
      </c>
      <c r="AK111" s="43">
        <f t="shared" si="57"/>
        <v>17.996249999999996</v>
      </c>
      <c r="AL111" s="43">
        <f t="shared" si="58"/>
        <v>363.482688221709</v>
      </c>
      <c r="AM111" s="55"/>
      <c r="AN111" s="55"/>
      <c r="AO111" s="31">
        <v>0.23094688221709006</v>
      </c>
      <c r="AP111" s="101">
        <f t="shared" si="64"/>
        <v>87.456000000000017</v>
      </c>
      <c r="AQ111" s="47">
        <v>0.54166666666666696</v>
      </c>
      <c r="AR111" s="31">
        <v>30</v>
      </c>
      <c r="AS111" s="45">
        <v>-0.125</v>
      </c>
      <c r="AT111" s="45">
        <v>0.83</v>
      </c>
      <c r="AU111" s="44">
        <v>96</v>
      </c>
      <c r="AV111" s="45">
        <v>111.2</v>
      </c>
      <c r="AW111" s="45">
        <f t="shared" si="59"/>
        <v>2.5962499999999977</v>
      </c>
      <c r="AX111" s="45">
        <f t="shared" si="60"/>
        <v>52.438254041570403</v>
      </c>
      <c r="AY111" s="55"/>
      <c r="AZ111" s="55"/>
      <c r="BA111" s="31">
        <v>0.23094688221709006</v>
      </c>
      <c r="BB111" s="101">
        <f t="shared" si="65"/>
        <v>87.456000000000017</v>
      </c>
      <c r="BC111" s="47">
        <v>0.54166666666666696</v>
      </c>
      <c r="BD111" s="31">
        <v>30</v>
      </c>
      <c r="BE111" s="45">
        <v>-0.125</v>
      </c>
      <c r="BF111" s="45">
        <v>0.83</v>
      </c>
      <c r="BG111" s="44">
        <v>96</v>
      </c>
      <c r="BH111" s="45">
        <v>104</v>
      </c>
      <c r="BI111" s="45">
        <f t="shared" si="61"/>
        <v>9.7962500000000006</v>
      </c>
      <c r="BJ111" s="45">
        <f t="shared" si="62"/>
        <v>197.86162586605087</v>
      </c>
      <c r="BK111" s="55"/>
      <c r="BL111" s="35"/>
      <c r="BM111" s="55"/>
      <c r="BN111" s="55"/>
    </row>
    <row r="112" spans="5:66" x14ac:dyDescent="0.25">
      <c r="E112" s="31">
        <v>0.23094688221709006</v>
      </c>
      <c r="F112" s="101">
        <f t="shared" si="63"/>
        <v>87.456000000000017</v>
      </c>
      <c r="G112" s="47">
        <v>0.58333333333333404</v>
      </c>
      <c r="H112" s="31">
        <v>11</v>
      </c>
      <c r="I112" s="43">
        <v>-1</v>
      </c>
      <c r="J112" s="43">
        <v>0.83</v>
      </c>
      <c r="K112" s="43">
        <v>96.8</v>
      </c>
      <c r="L112" s="34">
        <v>80</v>
      </c>
      <c r="M112" s="43">
        <f t="shared" si="49"/>
        <v>18.099999999999994</v>
      </c>
      <c r="N112" s="43">
        <f t="shared" si="50"/>
        <v>365.57819861431869</v>
      </c>
      <c r="O112" s="45">
        <v>-0.125</v>
      </c>
      <c r="P112" s="45">
        <v>0.83</v>
      </c>
      <c r="Q112" s="45">
        <v>98.6</v>
      </c>
      <c r="R112" s="44">
        <v>80</v>
      </c>
      <c r="S112" s="45">
        <f t="shared" si="51"/>
        <v>20.626249999999992</v>
      </c>
      <c r="T112" s="45">
        <f t="shared" si="52"/>
        <v>416.60261431870663</v>
      </c>
      <c r="U112" s="43">
        <v>-0.125</v>
      </c>
      <c r="V112" s="43">
        <v>0.83</v>
      </c>
      <c r="W112" s="43">
        <v>95</v>
      </c>
      <c r="X112" s="34">
        <v>80</v>
      </c>
      <c r="Y112" s="43">
        <f t="shared" si="53"/>
        <v>17.026249999999997</v>
      </c>
      <c r="Z112" s="43">
        <f t="shared" si="54"/>
        <v>343.89092840646651</v>
      </c>
      <c r="AA112" s="45">
        <v>-0.125</v>
      </c>
      <c r="AB112" s="45">
        <v>0.83</v>
      </c>
      <c r="AC112" s="45">
        <v>96.8</v>
      </c>
      <c r="AD112" s="44">
        <v>80</v>
      </c>
      <c r="AE112" s="45">
        <f t="shared" si="55"/>
        <v>18.826249999999995</v>
      </c>
      <c r="AF112" s="45">
        <f t="shared" si="56"/>
        <v>380.24677136258657</v>
      </c>
      <c r="AG112" s="43">
        <v>-0.125</v>
      </c>
      <c r="AH112" s="43">
        <v>0.83</v>
      </c>
      <c r="AI112" s="43">
        <v>96.8</v>
      </c>
      <c r="AJ112" s="34">
        <v>80</v>
      </c>
      <c r="AK112" s="43">
        <f t="shared" si="57"/>
        <v>18.826249999999995</v>
      </c>
      <c r="AL112" s="43">
        <f t="shared" si="58"/>
        <v>380.24677136258657</v>
      </c>
      <c r="AM112" s="55"/>
      <c r="AN112" s="55"/>
      <c r="AO112" s="31">
        <v>0.23094688221709006</v>
      </c>
      <c r="AP112" s="101">
        <f t="shared" si="64"/>
        <v>87.456000000000017</v>
      </c>
      <c r="AQ112" s="47">
        <v>0.58333333333333404</v>
      </c>
      <c r="AR112" s="31">
        <v>32</v>
      </c>
      <c r="AS112" s="45">
        <v>-0.125</v>
      </c>
      <c r="AT112" s="45">
        <v>0.83</v>
      </c>
      <c r="AU112" s="44">
        <v>96.8</v>
      </c>
      <c r="AV112" s="45">
        <v>107.6</v>
      </c>
      <c r="AW112" s="45">
        <f t="shared" si="59"/>
        <v>8.65625</v>
      </c>
      <c r="AX112" s="45">
        <f t="shared" si="60"/>
        <v>174.83625866050812</v>
      </c>
      <c r="AY112" s="55"/>
      <c r="AZ112" s="55"/>
      <c r="BA112" s="31">
        <v>0.23094688221709006</v>
      </c>
      <c r="BB112" s="101">
        <f t="shared" si="65"/>
        <v>87.456000000000017</v>
      </c>
      <c r="BC112" s="47">
        <v>0.58333333333333404</v>
      </c>
      <c r="BD112" s="31">
        <v>32</v>
      </c>
      <c r="BE112" s="45">
        <v>-0.125</v>
      </c>
      <c r="BF112" s="45">
        <v>0.83</v>
      </c>
      <c r="BG112" s="44">
        <v>96.8</v>
      </c>
      <c r="BH112" s="45">
        <v>104</v>
      </c>
      <c r="BI112" s="45">
        <f t="shared" si="61"/>
        <v>12.256249999999994</v>
      </c>
      <c r="BJ112" s="45">
        <f t="shared" si="62"/>
        <v>247.54794457274821</v>
      </c>
      <c r="BK112" s="55"/>
      <c r="BL112" s="35"/>
      <c r="BM112" s="55"/>
      <c r="BN112" s="55"/>
    </row>
    <row r="113" spans="5:66" x14ac:dyDescent="0.25">
      <c r="E113" s="31">
        <v>0.23094688221709006</v>
      </c>
      <c r="F113" s="101">
        <f t="shared" si="63"/>
        <v>87.456000000000017</v>
      </c>
      <c r="G113" s="47">
        <v>0.625</v>
      </c>
      <c r="H113" s="31">
        <v>14</v>
      </c>
      <c r="I113" s="43">
        <v>-1</v>
      </c>
      <c r="J113" s="43">
        <v>0.83</v>
      </c>
      <c r="K113" s="43">
        <v>96.8</v>
      </c>
      <c r="L113" s="34">
        <v>80</v>
      </c>
      <c r="M113" s="43">
        <f t="shared" si="49"/>
        <v>20.589999999999996</v>
      </c>
      <c r="N113" s="43">
        <f t="shared" si="50"/>
        <v>415.87044803695153</v>
      </c>
      <c r="O113" s="45">
        <v>-0.125</v>
      </c>
      <c r="P113" s="45">
        <v>0.83</v>
      </c>
      <c r="Q113" s="45">
        <v>98.6</v>
      </c>
      <c r="R113" s="44">
        <v>80</v>
      </c>
      <c r="S113" s="45">
        <f t="shared" si="51"/>
        <v>23.116249999999994</v>
      </c>
      <c r="T113" s="45">
        <f t="shared" si="52"/>
        <v>466.89486374133946</v>
      </c>
      <c r="U113" s="43">
        <v>-0.125</v>
      </c>
      <c r="V113" s="43">
        <v>0.83</v>
      </c>
      <c r="W113" s="43">
        <v>95</v>
      </c>
      <c r="X113" s="34">
        <v>80</v>
      </c>
      <c r="Y113" s="43">
        <f t="shared" si="53"/>
        <v>19.516249999999999</v>
      </c>
      <c r="Z113" s="43">
        <f t="shared" si="54"/>
        <v>394.18317782909941</v>
      </c>
      <c r="AA113" s="45">
        <v>-0.125</v>
      </c>
      <c r="AB113" s="45">
        <v>0.83</v>
      </c>
      <c r="AC113" s="45">
        <v>96.8</v>
      </c>
      <c r="AD113" s="44">
        <v>80</v>
      </c>
      <c r="AE113" s="45">
        <f t="shared" si="55"/>
        <v>21.316249999999997</v>
      </c>
      <c r="AF113" s="45">
        <f t="shared" si="56"/>
        <v>430.53902078521941</v>
      </c>
      <c r="AG113" s="43">
        <v>-0.125</v>
      </c>
      <c r="AH113" s="43">
        <v>0.83</v>
      </c>
      <c r="AI113" s="43">
        <v>96.8</v>
      </c>
      <c r="AJ113" s="34">
        <v>80</v>
      </c>
      <c r="AK113" s="43">
        <f t="shared" si="57"/>
        <v>21.316249999999997</v>
      </c>
      <c r="AL113" s="43">
        <f t="shared" si="58"/>
        <v>430.53902078521941</v>
      </c>
      <c r="AM113" s="55"/>
      <c r="AN113" s="55"/>
      <c r="AO113" s="31">
        <v>0.23094688221709006</v>
      </c>
      <c r="AP113" s="101">
        <f t="shared" si="64"/>
        <v>87.456000000000017</v>
      </c>
      <c r="AQ113" s="47">
        <v>0.625</v>
      </c>
      <c r="AR113" s="31">
        <v>33</v>
      </c>
      <c r="AS113" s="45">
        <v>-0.125</v>
      </c>
      <c r="AT113" s="45">
        <v>0.83</v>
      </c>
      <c r="AU113" s="44">
        <v>89.6</v>
      </c>
      <c r="AV113" s="45">
        <v>104</v>
      </c>
      <c r="AW113" s="45">
        <f t="shared" si="59"/>
        <v>5.8862499999999933</v>
      </c>
      <c r="AX113" s="45">
        <f t="shared" si="60"/>
        <v>118.88865588914538</v>
      </c>
      <c r="AY113" s="55"/>
      <c r="AZ113" s="55"/>
      <c r="BA113" s="31">
        <v>0.23094688221709006</v>
      </c>
      <c r="BB113" s="101">
        <f t="shared" si="65"/>
        <v>87.456000000000017</v>
      </c>
      <c r="BC113" s="47">
        <v>0.625</v>
      </c>
      <c r="BD113" s="31">
        <v>33</v>
      </c>
      <c r="BE113" s="45">
        <v>-0.125</v>
      </c>
      <c r="BF113" s="45">
        <v>0.83</v>
      </c>
      <c r="BG113" s="44">
        <v>89.6</v>
      </c>
      <c r="BH113" s="45">
        <v>102.2</v>
      </c>
      <c r="BI113" s="45">
        <f t="shared" si="61"/>
        <v>7.6862499999999905</v>
      </c>
      <c r="BJ113" s="45">
        <f t="shared" si="62"/>
        <v>155.24449884526544</v>
      </c>
      <c r="BK113" s="55"/>
      <c r="BL113" s="35"/>
      <c r="BM113" s="55"/>
      <c r="BN113" s="55"/>
    </row>
    <row r="114" spans="5:66" x14ac:dyDescent="0.25">
      <c r="E114" s="31">
        <v>0.23094688221709006</v>
      </c>
      <c r="F114" s="101">
        <f t="shared" si="63"/>
        <v>87.456000000000017</v>
      </c>
      <c r="G114" s="47">
        <v>0.66666666666666696</v>
      </c>
      <c r="H114" s="31">
        <v>18</v>
      </c>
      <c r="I114" s="43">
        <v>-1</v>
      </c>
      <c r="J114" s="43">
        <v>0.83</v>
      </c>
      <c r="K114" s="43">
        <v>96.8</v>
      </c>
      <c r="L114" s="34">
        <v>80</v>
      </c>
      <c r="M114" s="43">
        <f t="shared" si="49"/>
        <v>23.909999999999997</v>
      </c>
      <c r="N114" s="43">
        <f t="shared" si="50"/>
        <v>482.92678060046194</v>
      </c>
      <c r="O114" s="45">
        <v>-0.125</v>
      </c>
      <c r="P114" s="45">
        <v>0.83</v>
      </c>
      <c r="Q114" s="45">
        <v>98.6</v>
      </c>
      <c r="R114" s="44">
        <v>80</v>
      </c>
      <c r="S114" s="45">
        <f t="shared" si="51"/>
        <v>26.436249999999994</v>
      </c>
      <c r="T114" s="45">
        <f t="shared" si="52"/>
        <v>533.95119630484987</v>
      </c>
      <c r="U114" s="43">
        <v>-0.125</v>
      </c>
      <c r="V114" s="43">
        <v>0.83</v>
      </c>
      <c r="W114" s="43">
        <v>95</v>
      </c>
      <c r="X114" s="34">
        <v>80</v>
      </c>
      <c r="Y114" s="43">
        <f t="shared" si="53"/>
        <v>22.83625</v>
      </c>
      <c r="Z114" s="43">
        <f t="shared" si="54"/>
        <v>461.23951039260982</v>
      </c>
      <c r="AA114" s="45">
        <v>-0.125</v>
      </c>
      <c r="AB114" s="45">
        <v>0.83</v>
      </c>
      <c r="AC114" s="45">
        <v>96.8</v>
      </c>
      <c r="AD114" s="44">
        <v>80</v>
      </c>
      <c r="AE114" s="45">
        <f t="shared" si="55"/>
        <v>24.636249999999997</v>
      </c>
      <c r="AF114" s="45">
        <f t="shared" si="56"/>
        <v>497.59535334872987</v>
      </c>
      <c r="AG114" s="43">
        <v>-0.125</v>
      </c>
      <c r="AH114" s="43">
        <v>0.83</v>
      </c>
      <c r="AI114" s="43">
        <v>96.8</v>
      </c>
      <c r="AJ114" s="34">
        <v>80</v>
      </c>
      <c r="AK114" s="43">
        <f t="shared" si="57"/>
        <v>24.636249999999997</v>
      </c>
      <c r="AL114" s="43">
        <f t="shared" si="58"/>
        <v>497.59535334872987</v>
      </c>
      <c r="AM114" s="55"/>
      <c r="AN114" s="55"/>
      <c r="AO114" s="31">
        <v>0.23094688221709006</v>
      </c>
      <c r="AP114" s="101">
        <f t="shared" si="64"/>
        <v>87.456000000000017</v>
      </c>
      <c r="AQ114" s="47">
        <v>0.66666666666666696</v>
      </c>
      <c r="AR114" s="31">
        <v>33</v>
      </c>
      <c r="AS114" s="45">
        <v>-0.125</v>
      </c>
      <c r="AT114" s="45">
        <v>0.83</v>
      </c>
      <c r="AU114" s="44">
        <v>87</v>
      </c>
      <c r="AV114" s="45">
        <v>100.4</v>
      </c>
      <c r="AW114" s="45">
        <f t="shared" si="59"/>
        <v>6.8862499999999933</v>
      </c>
      <c r="AX114" s="45">
        <f t="shared" si="60"/>
        <v>139.08634642032322</v>
      </c>
      <c r="AY114" s="55"/>
      <c r="AZ114" s="55"/>
      <c r="BA114" s="31">
        <v>0.23094688221709006</v>
      </c>
      <c r="BB114" s="101">
        <f t="shared" si="65"/>
        <v>87.456000000000017</v>
      </c>
      <c r="BC114" s="47">
        <v>0.66666666666666696</v>
      </c>
      <c r="BD114" s="31">
        <v>33</v>
      </c>
      <c r="BE114" s="45">
        <v>-0.125</v>
      </c>
      <c r="BF114" s="45">
        <v>0.83</v>
      </c>
      <c r="BG114" s="44">
        <v>87</v>
      </c>
      <c r="BH114" s="45">
        <v>100.4</v>
      </c>
      <c r="BI114" s="45">
        <f t="shared" si="61"/>
        <v>6.8862499999999933</v>
      </c>
      <c r="BJ114" s="45">
        <f t="shared" si="62"/>
        <v>139.08634642032322</v>
      </c>
      <c r="BK114" s="55"/>
      <c r="BL114" s="35"/>
      <c r="BM114" s="55"/>
      <c r="BN114" s="55"/>
    </row>
    <row r="115" spans="5:66" x14ac:dyDescent="0.25">
      <c r="E115" s="31">
        <v>0.23094688221709006</v>
      </c>
      <c r="F115" s="101">
        <f t="shared" si="63"/>
        <v>87.456000000000017</v>
      </c>
      <c r="G115" s="47">
        <v>0.70833333333333404</v>
      </c>
      <c r="H115" s="31">
        <v>24</v>
      </c>
      <c r="I115" s="43">
        <v>-1</v>
      </c>
      <c r="J115" s="43">
        <v>0.83</v>
      </c>
      <c r="K115" s="43">
        <v>96.8</v>
      </c>
      <c r="L115" s="34">
        <v>80</v>
      </c>
      <c r="M115" s="43">
        <f t="shared" si="49"/>
        <v>28.889999999999997</v>
      </c>
      <c r="N115" s="43">
        <f t="shared" si="50"/>
        <v>583.51127944572761</v>
      </c>
      <c r="O115" s="45">
        <v>-0.125</v>
      </c>
      <c r="P115" s="45">
        <v>0.83</v>
      </c>
      <c r="Q115" s="45">
        <v>98.6</v>
      </c>
      <c r="R115" s="44">
        <v>80</v>
      </c>
      <c r="S115" s="45">
        <f t="shared" si="51"/>
        <v>31.416249999999994</v>
      </c>
      <c r="T115" s="45">
        <f t="shared" si="52"/>
        <v>634.53569515011554</v>
      </c>
      <c r="U115" s="43">
        <v>-0.125</v>
      </c>
      <c r="V115" s="43">
        <v>0.83</v>
      </c>
      <c r="W115" s="43">
        <v>95</v>
      </c>
      <c r="X115" s="34">
        <v>80</v>
      </c>
      <c r="Y115" s="43">
        <f t="shared" si="53"/>
        <v>27.81625</v>
      </c>
      <c r="Z115" s="43">
        <f t="shared" si="54"/>
        <v>561.82400923787543</v>
      </c>
      <c r="AA115" s="45">
        <v>-0.125</v>
      </c>
      <c r="AB115" s="45">
        <v>0.83</v>
      </c>
      <c r="AC115" s="45">
        <v>96.8</v>
      </c>
      <c r="AD115" s="44">
        <v>80</v>
      </c>
      <c r="AE115" s="45">
        <f t="shared" si="55"/>
        <v>29.616249999999997</v>
      </c>
      <c r="AF115" s="45">
        <f t="shared" si="56"/>
        <v>598.17985219399543</v>
      </c>
      <c r="AG115" s="43">
        <v>-0.125</v>
      </c>
      <c r="AH115" s="43">
        <v>0.83</v>
      </c>
      <c r="AI115" s="43">
        <v>96.8</v>
      </c>
      <c r="AJ115" s="34">
        <v>80</v>
      </c>
      <c r="AK115" s="43">
        <f t="shared" si="57"/>
        <v>29.616249999999997</v>
      </c>
      <c r="AL115" s="43">
        <f t="shared" si="58"/>
        <v>598.17985219399543</v>
      </c>
      <c r="AM115" s="55"/>
      <c r="AN115" s="55"/>
      <c r="AO115" s="31">
        <v>0.23094688221709006</v>
      </c>
      <c r="AP115" s="101">
        <f t="shared" si="64"/>
        <v>87.456000000000017</v>
      </c>
      <c r="AQ115" s="47">
        <v>0.70833333333333404</v>
      </c>
      <c r="AR115" s="31">
        <v>32</v>
      </c>
      <c r="AS115" s="45">
        <v>-0.125</v>
      </c>
      <c r="AT115" s="45">
        <v>0.83</v>
      </c>
      <c r="AU115" s="44">
        <v>84.2</v>
      </c>
      <c r="AV115" s="45">
        <v>95</v>
      </c>
      <c r="AW115" s="45">
        <f t="shared" si="59"/>
        <v>8.65625</v>
      </c>
      <c r="AX115" s="45">
        <f t="shared" si="60"/>
        <v>174.83625866050812</v>
      </c>
      <c r="AY115" s="55"/>
      <c r="AZ115" s="55"/>
      <c r="BA115" s="31">
        <v>0.23094688221709006</v>
      </c>
      <c r="BB115" s="101">
        <f t="shared" si="65"/>
        <v>87.456000000000017</v>
      </c>
      <c r="BC115" s="47">
        <v>0.70833333333333404</v>
      </c>
      <c r="BD115" s="31">
        <v>32</v>
      </c>
      <c r="BE115" s="45">
        <v>-0.125</v>
      </c>
      <c r="BF115" s="45">
        <v>0.83</v>
      </c>
      <c r="BG115" s="44">
        <v>84.2</v>
      </c>
      <c r="BH115" s="45">
        <v>93.2</v>
      </c>
      <c r="BI115" s="45">
        <f t="shared" si="61"/>
        <v>10.456249999999997</v>
      </c>
      <c r="BJ115" s="45">
        <f t="shared" si="62"/>
        <v>211.19210161662818</v>
      </c>
      <c r="BK115" s="55"/>
      <c r="BL115" s="35"/>
      <c r="BM115" s="55"/>
      <c r="BN115" s="55"/>
    </row>
    <row r="116" spans="5:66" x14ac:dyDescent="0.25">
      <c r="E116" s="31">
        <v>0.23094688221709006</v>
      </c>
      <c r="F116" s="101">
        <f t="shared" si="63"/>
        <v>87.456000000000017</v>
      </c>
      <c r="G116" s="47">
        <v>0.75</v>
      </c>
      <c r="H116" s="31">
        <v>30</v>
      </c>
      <c r="I116" s="43">
        <v>-1</v>
      </c>
      <c r="J116" s="43">
        <v>0.83</v>
      </c>
      <c r="K116" s="43">
        <v>96.8</v>
      </c>
      <c r="L116" s="34">
        <v>80</v>
      </c>
      <c r="M116" s="43">
        <f t="shared" si="49"/>
        <v>33.869999999999997</v>
      </c>
      <c r="N116" s="43">
        <f t="shared" si="50"/>
        <v>684.09577829099317</v>
      </c>
      <c r="O116" s="45">
        <v>-0.125</v>
      </c>
      <c r="P116" s="45">
        <v>0.83</v>
      </c>
      <c r="Q116" s="45">
        <v>98.6</v>
      </c>
      <c r="R116" s="44">
        <v>80</v>
      </c>
      <c r="S116" s="45">
        <f t="shared" si="51"/>
        <v>36.396249999999995</v>
      </c>
      <c r="T116" s="45">
        <f t="shared" si="52"/>
        <v>735.1201939953811</v>
      </c>
      <c r="U116" s="43">
        <v>-0.125</v>
      </c>
      <c r="V116" s="43">
        <v>0.83</v>
      </c>
      <c r="W116" s="43">
        <v>95</v>
      </c>
      <c r="X116" s="34">
        <v>80</v>
      </c>
      <c r="Y116" s="43">
        <f t="shared" si="53"/>
        <v>32.796250000000001</v>
      </c>
      <c r="Z116" s="43">
        <f t="shared" si="54"/>
        <v>662.4085080831411</v>
      </c>
      <c r="AA116" s="45">
        <v>-0.125</v>
      </c>
      <c r="AB116" s="45">
        <v>0.83</v>
      </c>
      <c r="AC116" s="45">
        <v>96.8</v>
      </c>
      <c r="AD116" s="44">
        <v>80</v>
      </c>
      <c r="AE116" s="45">
        <f t="shared" si="55"/>
        <v>34.596249999999998</v>
      </c>
      <c r="AF116" s="45">
        <f t="shared" si="56"/>
        <v>698.7643510392611</v>
      </c>
      <c r="AG116" s="43">
        <v>-0.125</v>
      </c>
      <c r="AH116" s="43">
        <v>0.83</v>
      </c>
      <c r="AI116" s="43">
        <v>96.8</v>
      </c>
      <c r="AJ116" s="34">
        <v>80</v>
      </c>
      <c r="AK116" s="43">
        <f t="shared" si="57"/>
        <v>34.596249999999998</v>
      </c>
      <c r="AL116" s="43">
        <f t="shared" si="58"/>
        <v>698.7643510392611</v>
      </c>
      <c r="AM116" s="55"/>
      <c r="AN116" s="55"/>
      <c r="AO116" s="31">
        <v>0.23094688221709006</v>
      </c>
      <c r="AP116" s="101">
        <f t="shared" si="64"/>
        <v>87.456000000000017</v>
      </c>
      <c r="AQ116" s="47">
        <v>0.75</v>
      </c>
      <c r="AR116" s="31">
        <v>32</v>
      </c>
      <c r="AS116" s="45">
        <v>-0.125</v>
      </c>
      <c r="AT116" s="45">
        <v>0.83</v>
      </c>
      <c r="AU116" s="44">
        <v>82.4</v>
      </c>
      <c r="AV116" s="45">
        <v>86</v>
      </c>
      <c r="AW116" s="45">
        <f t="shared" si="59"/>
        <v>15.856250000000003</v>
      </c>
      <c r="AX116" s="45">
        <f t="shared" si="60"/>
        <v>320.25963048498858</v>
      </c>
      <c r="AY116" s="55"/>
      <c r="AZ116" s="55"/>
      <c r="BA116" s="31">
        <v>0.23094688221709006</v>
      </c>
      <c r="BB116" s="101">
        <f t="shared" si="65"/>
        <v>87.456000000000017</v>
      </c>
      <c r="BC116" s="47">
        <v>0.75</v>
      </c>
      <c r="BD116" s="31">
        <v>32</v>
      </c>
      <c r="BE116" s="45">
        <v>-0.125</v>
      </c>
      <c r="BF116" s="45">
        <v>0.83</v>
      </c>
      <c r="BG116" s="44">
        <v>82.4</v>
      </c>
      <c r="BH116" s="45">
        <v>86</v>
      </c>
      <c r="BI116" s="45">
        <f t="shared" si="61"/>
        <v>15.856250000000003</v>
      </c>
      <c r="BJ116" s="45">
        <f t="shared" si="62"/>
        <v>320.25963048498858</v>
      </c>
      <c r="BK116" s="55"/>
      <c r="BL116" s="35"/>
      <c r="BM116" s="55"/>
      <c r="BN116" s="55"/>
    </row>
    <row r="117" spans="5:66" x14ac:dyDescent="0.25">
      <c r="E117" s="31">
        <v>0.23094688221709006</v>
      </c>
      <c r="F117" s="101">
        <f t="shared" si="63"/>
        <v>87.456000000000017</v>
      </c>
      <c r="G117" s="47">
        <v>0.79166666666666696</v>
      </c>
      <c r="H117" s="31">
        <v>36</v>
      </c>
      <c r="I117" s="43">
        <v>-1</v>
      </c>
      <c r="J117" s="43">
        <v>0.83</v>
      </c>
      <c r="K117" s="43">
        <v>96.8</v>
      </c>
      <c r="L117" s="34">
        <v>80</v>
      </c>
      <c r="M117" s="43">
        <f t="shared" si="49"/>
        <v>38.849999999999994</v>
      </c>
      <c r="N117" s="43">
        <f t="shared" si="50"/>
        <v>784.68027713625872</v>
      </c>
      <c r="O117" s="45">
        <v>-0.125</v>
      </c>
      <c r="P117" s="45">
        <v>0.83</v>
      </c>
      <c r="Q117" s="45">
        <v>98.6</v>
      </c>
      <c r="R117" s="44">
        <v>80</v>
      </c>
      <c r="S117" s="45">
        <f t="shared" si="51"/>
        <v>41.376249999999992</v>
      </c>
      <c r="T117" s="45">
        <f t="shared" si="52"/>
        <v>835.70469284064666</v>
      </c>
      <c r="U117" s="43">
        <v>-0.125</v>
      </c>
      <c r="V117" s="43">
        <v>0.83</v>
      </c>
      <c r="W117" s="43">
        <v>95</v>
      </c>
      <c r="X117" s="34">
        <v>80</v>
      </c>
      <c r="Y117" s="43">
        <f t="shared" si="53"/>
        <v>37.776249999999997</v>
      </c>
      <c r="Z117" s="43">
        <f t="shared" si="54"/>
        <v>762.99300692840654</v>
      </c>
      <c r="AA117" s="45">
        <v>-0.125</v>
      </c>
      <c r="AB117" s="45">
        <v>0.83</v>
      </c>
      <c r="AC117" s="45">
        <v>96.8</v>
      </c>
      <c r="AD117" s="44">
        <v>80</v>
      </c>
      <c r="AE117" s="45">
        <f t="shared" si="55"/>
        <v>39.576249999999995</v>
      </c>
      <c r="AF117" s="45">
        <f t="shared" si="56"/>
        <v>799.34884988452666</v>
      </c>
      <c r="AG117" s="43">
        <v>-0.125</v>
      </c>
      <c r="AH117" s="43">
        <v>0.83</v>
      </c>
      <c r="AI117" s="43">
        <v>96.8</v>
      </c>
      <c r="AJ117" s="34">
        <v>80</v>
      </c>
      <c r="AK117" s="43">
        <f t="shared" si="57"/>
        <v>39.576249999999995</v>
      </c>
      <c r="AL117" s="43">
        <f t="shared" si="58"/>
        <v>799.34884988452666</v>
      </c>
      <c r="AM117" s="55"/>
      <c r="AN117" s="55"/>
      <c r="AO117" s="31">
        <v>0.23094688221709006</v>
      </c>
      <c r="AP117" s="101">
        <f t="shared" si="64"/>
        <v>87.456000000000017</v>
      </c>
      <c r="AQ117" s="47">
        <v>0.79166666666666696</v>
      </c>
      <c r="AR117" s="31">
        <v>31</v>
      </c>
      <c r="AS117" s="45">
        <v>-0.125</v>
      </c>
      <c r="AT117" s="45">
        <v>0.83</v>
      </c>
      <c r="AU117" s="44">
        <v>82.4</v>
      </c>
      <c r="AV117" s="45">
        <v>84.2</v>
      </c>
      <c r="AW117" s="45">
        <f t="shared" si="59"/>
        <v>16.826250000000002</v>
      </c>
      <c r="AX117" s="45">
        <f t="shared" si="60"/>
        <v>339.85139030023106</v>
      </c>
      <c r="AY117" s="55"/>
      <c r="AZ117" s="55"/>
      <c r="BA117" s="31">
        <v>0.23094688221709006</v>
      </c>
      <c r="BB117" s="101">
        <f t="shared" si="65"/>
        <v>87.456000000000017</v>
      </c>
      <c r="BC117" s="47">
        <v>0.79166666666666696</v>
      </c>
      <c r="BD117" s="31">
        <v>31</v>
      </c>
      <c r="BE117" s="45">
        <v>-0.125</v>
      </c>
      <c r="BF117" s="45">
        <v>0.83</v>
      </c>
      <c r="BG117" s="44">
        <v>82.4</v>
      </c>
      <c r="BH117" s="45">
        <v>82.4</v>
      </c>
      <c r="BI117" s="45">
        <f t="shared" si="61"/>
        <v>18.626249999999999</v>
      </c>
      <c r="BJ117" s="45">
        <f t="shared" si="62"/>
        <v>376.20723325635112</v>
      </c>
      <c r="BK117" s="55"/>
      <c r="BL117" s="35"/>
      <c r="BM117" s="55"/>
      <c r="BN117" s="55"/>
    </row>
    <row r="118" spans="5:66" x14ac:dyDescent="0.25">
      <c r="E118" s="31">
        <v>0.23094688221709006</v>
      </c>
      <c r="F118" s="101">
        <f t="shared" si="63"/>
        <v>87.456000000000017</v>
      </c>
      <c r="G118" s="47">
        <v>0.83333333333333404</v>
      </c>
      <c r="H118" s="31">
        <v>40</v>
      </c>
      <c r="I118" s="43">
        <v>-1</v>
      </c>
      <c r="J118" s="43">
        <v>0.83</v>
      </c>
      <c r="K118" s="43">
        <v>96.8</v>
      </c>
      <c r="L118" s="34">
        <v>80</v>
      </c>
      <c r="M118" s="43">
        <f t="shared" si="49"/>
        <v>42.169999999999995</v>
      </c>
      <c r="N118" s="43">
        <f t="shared" si="50"/>
        <v>851.73660969976913</v>
      </c>
      <c r="O118" s="45">
        <v>-0.125</v>
      </c>
      <c r="P118" s="45">
        <v>0.83</v>
      </c>
      <c r="Q118" s="45">
        <v>98.6</v>
      </c>
      <c r="R118" s="44">
        <v>80</v>
      </c>
      <c r="S118" s="45">
        <f t="shared" si="51"/>
        <v>44.696249999999992</v>
      </c>
      <c r="T118" s="45">
        <f t="shared" si="52"/>
        <v>902.76102540415707</v>
      </c>
      <c r="U118" s="43">
        <v>-0.125</v>
      </c>
      <c r="V118" s="43">
        <v>0.83</v>
      </c>
      <c r="W118" s="43">
        <v>95</v>
      </c>
      <c r="X118" s="34">
        <v>80</v>
      </c>
      <c r="Y118" s="43">
        <f t="shared" si="53"/>
        <v>41.096249999999998</v>
      </c>
      <c r="Z118" s="43">
        <f t="shared" si="54"/>
        <v>830.04933949191695</v>
      </c>
      <c r="AA118" s="45">
        <v>-0.125</v>
      </c>
      <c r="AB118" s="45">
        <v>0.83</v>
      </c>
      <c r="AC118" s="45">
        <v>96.8</v>
      </c>
      <c r="AD118" s="44">
        <v>80</v>
      </c>
      <c r="AE118" s="45">
        <f t="shared" si="55"/>
        <v>42.896249999999995</v>
      </c>
      <c r="AF118" s="45">
        <f t="shared" si="56"/>
        <v>866.40518244803707</v>
      </c>
      <c r="AG118" s="43">
        <v>-0.125</v>
      </c>
      <c r="AH118" s="43">
        <v>0.83</v>
      </c>
      <c r="AI118" s="43">
        <v>96.8</v>
      </c>
      <c r="AJ118" s="34">
        <v>80</v>
      </c>
      <c r="AK118" s="43">
        <f t="shared" si="57"/>
        <v>42.896249999999995</v>
      </c>
      <c r="AL118" s="43">
        <f t="shared" si="58"/>
        <v>866.40518244803707</v>
      </c>
      <c r="AM118" s="55"/>
      <c r="AN118" s="55"/>
      <c r="AO118" s="31">
        <v>0.23094688221709006</v>
      </c>
      <c r="AP118" s="101">
        <f t="shared" si="64"/>
        <v>87.456000000000017</v>
      </c>
      <c r="AQ118" s="47">
        <v>0.83333333333333404</v>
      </c>
      <c r="AR118" s="31">
        <v>30</v>
      </c>
      <c r="AS118" s="45">
        <v>-0.125</v>
      </c>
      <c r="AT118" s="45">
        <v>0.83</v>
      </c>
      <c r="AU118" s="44">
        <v>80.599999999999994</v>
      </c>
      <c r="AV118" s="45">
        <v>82.4</v>
      </c>
      <c r="AW118" s="45">
        <f t="shared" si="59"/>
        <v>15.996249999999989</v>
      </c>
      <c r="AX118" s="45">
        <f t="shared" si="60"/>
        <v>323.0873071593532</v>
      </c>
      <c r="AY118" s="55"/>
      <c r="AZ118" s="55"/>
      <c r="BA118" s="31">
        <v>0.23094688221709006</v>
      </c>
      <c r="BB118" s="101">
        <f t="shared" si="65"/>
        <v>87.456000000000017</v>
      </c>
      <c r="BC118" s="47">
        <v>0.83333333333333404</v>
      </c>
      <c r="BD118" s="31">
        <v>30</v>
      </c>
      <c r="BE118" s="45">
        <v>-0.125</v>
      </c>
      <c r="BF118" s="45">
        <v>0.83</v>
      </c>
      <c r="BG118" s="44">
        <v>80.599999999999994</v>
      </c>
      <c r="BH118" s="45">
        <v>80.599999999999994</v>
      </c>
      <c r="BI118" s="45">
        <f t="shared" si="61"/>
        <v>17.796250000000001</v>
      </c>
      <c r="BJ118" s="45">
        <f t="shared" si="62"/>
        <v>359.44315011547354</v>
      </c>
      <c r="BK118" s="55"/>
      <c r="BL118" s="35"/>
      <c r="BM118" s="55"/>
      <c r="BN118" s="55"/>
    </row>
    <row r="119" spans="5:66" x14ac:dyDescent="0.25">
      <c r="E119" s="31">
        <v>0.23094688221709006</v>
      </c>
      <c r="F119" s="101">
        <f t="shared" si="63"/>
        <v>87.456000000000017</v>
      </c>
      <c r="G119" s="47">
        <v>0.875</v>
      </c>
      <c r="H119" s="31">
        <v>41</v>
      </c>
      <c r="I119" s="43">
        <v>-1</v>
      </c>
      <c r="J119" s="43">
        <v>0.83</v>
      </c>
      <c r="K119" s="43">
        <v>96.8</v>
      </c>
      <c r="L119" s="34">
        <v>80</v>
      </c>
      <c r="M119" s="43">
        <f t="shared" si="49"/>
        <v>42.999999999999993</v>
      </c>
      <c r="N119" s="43">
        <f t="shared" si="50"/>
        <v>868.50069284064671</v>
      </c>
      <c r="O119" s="45">
        <v>-0.125</v>
      </c>
      <c r="P119" s="45">
        <v>0.83</v>
      </c>
      <c r="Q119" s="45">
        <v>98.6</v>
      </c>
      <c r="R119" s="44">
        <v>80</v>
      </c>
      <c r="S119" s="45">
        <f t="shared" si="51"/>
        <v>45.52624999999999</v>
      </c>
      <c r="T119" s="45">
        <f t="shared" si="52"/>
        <v>919.52510854503464</v>
      </c>
      <c r="U119" s="43">
        <v>-0.125</v>
      </c>
      <c r="V119" s="43">
        <v>0.83</v>
      </c>
      <c r="W119" s="43">
        <v>95</v>
      </c>
      <c r="X119" s="34">
        <v>80</v>
      </c>
      <c r="Y119" s="43">
        <f t="shared" si="53"/>
        <v>41.926249999999996</v>
      </c>
      <c r="Z119" s="43">
        <f t="shared" si="54"/>
        <v>846.81342263279453</v>
      </c>
      <c r="AA119" s="45">
        <v>-0.125</v>
      </c>
      <c r="AB119" s="45">
        <v>0.83</v>
      </c>
      <c r="AC119" s="45">
        <v>96.8</v>
      </c>
      <c r="AD119" s="44">
        <v>80</v>
      </c>
      <c r="AE119" s="45">
        <f t="shared" si="55"/>
        <v>43.726249999999993</v>
      </c>
      <c r="AF119" s="45">
        <f t="shared" si="56"/>
        <v>883.16926558891464</v>
      </c>
      <c r="AG119" s="43">
        <v>-0.125</v>
      </c>
      <c r="AH119" s="43">
        <v>0.83</v>
      </c>
      <c r="AI119" s="43">
        <v>96.8</v>
      </c>
      <c r="AJ119" s="34">
        <v>80</v>
      </c>
      <c r="AK119" s="43">
        <f t="shared" si="57"/>
        <v>43.726249999999993</v>
      </c>
      <c r="AL119" s="43">
        <f t="shared" si="58"/>
        <v>883.16926558891464</v>
      </c>
      <c r="AM119" s="55"/>
      <c r="AN119" s="55"/>
      <c r="AO119" s="31">
        <v>0.23094688221709006</v>
      </c>
      <c r="AP119" s="101">
        <f t="shared" si="64"/>
        <v>87.456000000000017</v>
      </c>
      <c r="AQ119" s="47">
        <v>0.875</v>
      </c>
      <c r="AR119" s="31">
        <v>28</v>
      </c>
      <c r="AS119" s="45">
        <v>-0.125</v>
      </c>
      <c r="AT119" s="45">
        <v>0.83</v>
      </c>
      <c r="AU119" s="44">
        <v>80.599999999999994</v>
      </c>
      <c r="AV119" s="45">
        <v>80.599999999999994</v>
      </c>
      <c r="AW119" s="45">
        <f t="shared" si="59"/>
        <v>16.13625</v>
      </c>
      <c r="AX119" s="45">
        <f t="shared" si="60"/>
        <v>325.91498383371834</v>
      </c>
      <c r="AY119" s="55"/>
      <c r="AZ119" s="55"/>
      <c r="BA119" s="31">
        <v>0.23094688221709006</v>
      </c>
      <c r="BB119" s="101">
        <f t="shared" si="65"/>
        <v>87.456000000000017</v>
      </c>
      <c r="BC119" s="47">
        <v>0.875</v>
      </c>
      <c r="BD119" s="31">
        <v>28</v>
      </c>
      <c r="BE119" s="45">
        <v>-0.125</v>
      </c>
      <c r="BF119" s="45">
        <v>0.83</v>
      </c>
      <c r="BG119" s="44">
        <v>80.599999999999994</v>
      </c>
      <c r="BH119" s="45">
        <v>78.8</v>
      </c>
      <c r="BI119" s="45">
        <f t="shared" si="61"/>
        <v>17.936249999999998</v>
      </c>
      <c r="BJ119" s="45">
        <f t="shared" si="62"/>
        <v>362.2708267898384</v>
      </c>
      <c r="BK119" s="55"/>
      <c r="BL119" s="35"/>
      <c r="BM119" s="55"/>
      <c r="BN119" s="55"/>
    </row>
    <row r="120" spans="5:66" x14ac:dyDescent="0.25">
      <c r="E120" s="31">
        <v>0.23094688221709006</v>
      </c>
      <c r="F120" s="101">
        <f t="shared" si="63"/>
        <v>87.456000000000017</v>
      </c>
      <c r="G120" s="47">
        <v>0.91666666666666696</v>
      </c>
      <c r="H120" s="31">
        <v>40</v>
      </c>
      <c r="I120" s="43">
        <v>-1</v>
      </c>
      <c r="J120" s="43">
        <v>0.83</v>
      </c>
      <c r="K120" s="43">
        <v>96.8</v>
      </c>
      <c r="L120" s="34">
        <v>80</v>
      </c>
      <c r="M120" s="43">
        <f t="shared" si="49"/>
        <v>42.169999999999995</v>
      </c>
      <c r="N120" s="43">
        <f t="shared" si="50"/>
        <v>851.73660969976913</v>
      </c>
      <c r="O120" s="45">
        <v>-0.125</v>
      </c>
      <c r="P120" s="45">
        <v>0.83</v>
      </c>
      <c r="Q120" s="45">
        <v>98.6</v>
      </c>
      <c r="R120" s="44">
        <v>80</v>
      </c>
      <c r="S120" s="45">
        <f t="shared" si="51"/>
        <v>44.696249999999992</v>
      </c>
      <c r="T120" s="45">
        <f t="shared" si="52"/>
        <v>902.76102540415707</v>
      </c>
      <c r="U120" s="43">
        <v>-0.125</v>
      </c>
      <c r="V120" s="43">
        <v>0.83</v>
      </c>
      <c r="W120" s="43">
        <v>95</v>
      </c>
      <c r="X120" s="34">
        <v>80</v>
      </c>
      <c r="Y120" s="43">
        <f t="shared" si="53"/>
        <v>41.096249999999998</v>
      </c>
      <c r="Z120" s="43">
        <f t="shared" si="54"/>
        <v>830.04933949191695</v>
      </c>
      <c r="AA120" s="45">
        <v>-0.125</v>
      </c>
      <c r="AB120" s="45">
        <v>0.83</v>
      </c>
      <c r="AC120" s="45">
        <v>96.8</v>
      </c>
      <c r="AD120" s="44">
        <v>80</v>
      </c>
      <c r="AE120" s="45">
        <f t="shared" si="55"/>
        <v>42.896249999999995</v>
      </c>
      <c r="AF120" s="45">
        <f t="shared" si="56"/>
        <v>866.40518244803707</v>
      </c>
      <c r="AG120" s="43">
        <v>-0.125</v>
      </c>
      <c r="AH120" s="43">
        <v>0.83</v>
      </c>
      <c r="AI120" s="43">
        <v>96.8</v>
      </c>
      <c r="AJ120" s="34">
        <v>80</v>
      </c>
      <c r="AK120" s="43">
        <f t="shared" si="57"/>
        <v>42.896249999999995</v>
      </c>
      <c r="AL120" s="43">
        <f t="shared" si="58"/>
        <v>866.40518244803707</v>
      </c>
      <c r="AM120" s="55"/>
      <c r="AN120" s="55"/>
      <c r="AO120" s="31">
        <v>0.23094688221709006</v>
      </c>
      <c r="AP120" s="101">
        <f t="shared" si="64"/>
        <v>87.456000000000017</v>
      </c>
      <c r="AQ120" s="47">
        <v>0.91666666666666696</v>
      </c>
      <c r="AR120" s="31">
        <v>26</v>
      </c>
      <c r="AS120" s="45">
        <v>-0.125</v>
      </c>
      <c r="AT120" s="45">
        <v>0.83</v>
      </c>
      <c r="AU120" s="44">
        <v>81</v>
      </c>
      <c r="AV120" s="45">
        <v>78.8</v>
      </c>
      <c r="AW120" s="45">
        <f t="shared" si="59"/>
        <v>16.676250000000003</v>
      </c>
      <c r="AX120" s="45">
        <f t="shared" si="60"/>
        <v>336.82173672055444</v>
      </c>
      <c r="AY120" s="55"/>
      <c r="AZ120" s="55"/>
      <c r="BA120" s="31">
        <v>0.23094688221709006</v>
      </c>
      <c r="BB120" s="101">
        <f t="shared" si="65"/>
        <v>87.456000000000017</v>
      </c>
      <c r="BC120" s="47">
        <v>0.91666666666666696</v>
      </c>
      <c r="BD120" s="31">
        <v>26</v>
      </c>
      <c r="BE120" s="45">
        <v>-0.125</v>
      </c>
      <c r="BF120" s="45">
        <v>0.83</v>
      </c>
      <c r="BG120" s="44">
        <v>81</v>
      </c>
      <c r="BH120" s="45">
        <v>78.8</v>
      </c>
      <c r="BI120" s="45">
        <f t="shared" si="61"/>
        <v>16.676250000000003</v>
      </c>
      <c r="BJ120" s="45">
        <f t="shared" si="62"/>
        <v>336.82173672055444</v>
      </c>
      <c r="BK120" s="55"/>
      <c r="BL120" s="35"/>
      <c r="BM120" s="55"/>
      <c r="BN120" s="55"/>
    </row>
    <row r="121" spans="5:66" x14ac:dyDescent="0.25">
      <c r="E121" s="31">
        <v>0.23094688221709006</v>
      </c>
      <c r="F121" s="101">
        <f t="shared" si="63"/>
        <v>87.456000000000017</v>
      </c>
      <c r="G121" s="47">
        <v>0.95833333333333404</v>
      </c>
      <c r="H121" s="31">
        <v>38</v>
      </c>
      <c r="I121" s="43">
        <v>-1</v>
      </c>
      <c r="J121" s="43">
        <v>0.83</v>
      </c>
      <c r="K121" s="43">
        <v>96.8</v>
      </c>
      <c r="L121" s="34">
        <v>80</v>
      </c>
      <c r="M121" s="43">
        <f t="shared" si="49"/>
        <v>40.509999999999991</v>
      </c>
      <c r="N121" s="43">
        <f t="shared" si="50"/>
        <v>818.20844341801387</v>
      </c>
      <c r="O121" s="45">
        <v>-0.125</v>
      </c>
      <c r="P121" s="45">
        <v>0.83</v>
      </c>
      <c r="Q121" s="45">
        <v>98.6</v>
      </c>
      <c r="R121" s="44">
        <v>80</v>
      </c>
      <c r="S121" s="45">
        <f t="shared" si="51"/>
        <v>43.036249999999995</v>
      </c>
      <c r="T121" s="45">
        <f t="shared" si="52"/>
        <v>869.23285912240192</v>
      </c>
      <c r="U121" s="43">
        <v>-0.125</v>
      </c>
      <c r="V121" s="43">
        <v>0.83</v>
      </c>
      <c r="W121" s="43">
        <v>95</v>
      </c>
      <c r="X121" s="34">
        <v>80</v>
      </c>
      <c r="Y121" s="43">
        <f t="shared" si="53"/>
        <v>39.436250000000001</v>
      </c>
      <c r="Z121" s="43">
        <f t="shared" si="54"/>
        <v>796.52117321016192</v>
      </c>
      <c r="AA121" s="45">
        <v>-0.125</v>
      </c>
      <c r="AB121" s="45">
        <v>0.83</v>
      </c>
      <c r="AC121" s="45">
        <v>96.8</v>
      </c>
      <c r="AD121" s="44">
        <v>80</v>
      </c>
      <c r="AE121" s="45">
        <f t="shared" si="55"/>
        <v>41.236249999999998</v>
      </c>
      <c r="AF121" s="45">
        <f t="shared" si="56"/>
        <v>832.87701616628192</v>
      </c>
      <c r="AG121" s="43">
        <v>-0.125</v>
      </c>
      <c r="AH121" s="43">
        <v>0.83</v>
      </c>
      <c r="AI121" s="43">
        <v>96.8</v>
      </c>
      <c r="AJ121" s="34">
        <v>80</v>
      </c>
      <c r="AK121" s="43">
        <f t="shared" si="57"/>
        <v>41.236249999999998</v>
      </c>
      <c r="AL121" s="43">
        <f t="shared" si="58"/>
        <v>832.87701616628192</v>
      </c>
      <c r="AM121" s="55"/>
      <c r="AN121" s="55"/>
      <c r="AO121" s="31">
        <v>0.23094688221709006</v>
      </c>
      <c r="AP121" s="101">
        <f t="shared" si="64"/>
        <v>87.456000000000017</v>
      </c>
      <c r="AQ121" s="47">
        <v>0.95833333333333404</v>
      </c>
      <c r="AR121" s="31">
        <v>24</v>
      </c>
      <c r="AS121" s="45">
        <v>-0.125</v>
      </c>
      <c r="AT121" s="45">
        <v>0.83</v>
      </c>
      <c r="AU121" s="44">
        <v>80.599999999999994</v>
      </c>
      <c r="AV121" s="45">
        <v>78.8</v>
      </c>
      <c r="AW121" s="45">
        <f t="shared" si="59"/>
        <v>14.616249999999997</v>
      </c>
      <c r="AX121" s="45">
        <f t="shared" si="60"/>
        <v>295.21449422632799</v>
      </c>
      <c r="AY121" s="55"/>
      <c r="AZ121" s="55"/>
      <c r="BA121" s="31">
        <v>0.23094688221709006</v>
      </c>
      <c r="BB121" s="101">
        <f t="shared" si="65"/>
        <v>87.456000000000017</v>
      </c>
      <c r="BC121" s="47">
        <v>0.95833333333333404</v>
      </c>
      <c r="BD121" s="31">
        <v>24</v>
      </c>
      <c r="BE121" s="45">
        <v>-0.125</v>
      </c>
      <c r="BF121" s="45">
        <v>0.83</v>
      </c>
      <c r="BG121" s="44">
        <v>80.599999999999994</v>
      </c>
      <c r="BH121" s="45">
        <v>78.8</v>
      </c>
      <c r="BI121" s="45">
        <f t="shared" si="61"/>
        <v>14.616249999999997</v>
      </c>
      <c r="BJ121" s="45">
        <f t="shared" si="62"/>
        <v>295.21449422632799</v>
      </c>
      <c r="BK121" s="55"/>
      <c r="BL121" s="35"/>
      <c r="BM121" s="55"/>
      <c r="BN121" s="55"/>
    </row>
    <row r="122" spans="5:66" x14ac:dyDescent="0.25">
      <c r="E122" s="31">
        <v>0.23094688221709006</v>
      </c>
      <c r="F122" s="101">
        <f t="shared" si="63"/>
        <v>87.456000000000017</v>
      </c>
      <c r="G122" s="47">
        <v>1</v>
      </c>
      <c r="H122" s="31">
        <v>34</v>
      </c>
      <c r="I122" s="43">
        <v>-1</v>
      </c>
      <c r="J122" s="43">
        <v>0.83</v>
      </c>
      <c r="K122" s="43">
        <v>96.8</v>
      </c>
      <c r="L122" s="34">
        <v>80</v>
      </c>
      <c r="M122" s="43">
        <f t="shared" si="49"/>
        <v>37.19</v>
      </c>
      <c r="N122" s="43">
        <f t="shared" si="50"/>
        <v>751.15211085450358</v>
      </c>
      <c r="O122" s="45">
        <v>-0.125</v>
      </c>
      <c r="P122" s="45">
        <v>0.83</v>
      </c>
      <c r="Q122" s="45">
        <v>98.6</v>
      </c>
      <c r="R122" s="44">
        <v>80</v>
      </c>
      <c r="S122" s="45">
        <f t="shared" si="51"/>
        <v>39.716249999999988</v>
      </c>
      <c r="T122" s="45">
        <f t="shared" si="52"/>
        <v>802.1765265588914</v>
      </c>
      <c r="U122" s="43">
        <v>-0.125</v>
      </c>
      <c r="V122" s="43">
        <v>0.83</v>
      </c>
      <c r="W122" s="43">
        <v>95</v>
      </c>
      <c r="X122" s="34">
        <v>80</v>
      </c>
      <c r="Y122" s="43">
        <f t="shared" si="53"/>
        <v>36.116249999999994</v>
      </c>
      <c r="Z122" s="43">
        <f t="shared" si="54"/>
        <v>729.46484064665128</v>
      </c>
      <c r="AA122" s="45">
        <v>-0.125</v>
      </c>
      <c r="AB122" s="45">
        <v>0.83</v>
      </c>
      <c r="AC122" s="45">
        <v>96.8</v>
      </c>
      <c r="AD122" s="44">
        <v>80</v>
      </c>
      <c r="AE122" s="45">
        <f t="shared" si="55"/>
        <v>37.916249999999991</v>
      </c>
      <c r="AF122" s="45">
        <f t="shared" si="56"/>
        <v>765.8206836027714</v>
      </c>
      <c r="AG122" s="43">
        <v>-0.125</v>
      </c>
      <c r="AH122" s="43">
        <v>0.83</v>
      </c>
      <c r="AI122" s="43">
        <v>96.8</v>
      </c>
      <c r="AJ122" s="34">
        <v>80</v>
      </c>
      <c r="AK122" s="43">
        <f t="shared" si="57"/>
        <v>37.916249999999991</v>
      </c>
      <c r="AL122" s="43">
        <f t="shared" si="58"/>
        <v>765.8206836027714</v>
      </c>
      <c r="AM122" s="55"/>
      <c r="AN122" s="55"/>
      <c r="AO122" s="31">
        <v>0.23094688221709006</v>
      </c>
      <c r="AP122" s="101">
        <f t="shared" si="64"/>
        <v>87.456000000000017</v>
      </c>
      <c r="AQ122" s="47">
        <v>1</v>
      </c>
      <c r="AR122" s="31">
        <v>22</v>
      </c>
      <c r="AS122" s="45">
        <v>-0.125</v>
      </c>
      <c r="AT122" s="45">
        <v>0.83</v>
      </c>
      <c r="AU122" s="44">
        <v>80.599999999999994</v>
      </c>
      <c r="AV122" s="45">
        <v>78.8</v>
      </c>
      <c r="AW122" s="45">
        <f t="shared" si="59"/>
        <v>12.956249999999997</v>
      </c>
      <c r="AX122" s="45">
        <f t="shared" si="60"/>
        <v>261.68632794457272</v>
      </c>
      <c r="AY122" s="55"/>
      <c r="AZ122" s="55"/>
      <c r="BA122" s="31">
        <v>0.23094688221709006</v>
      </c>
      <c r="BB122" s="101">
        <f t="shared" si="65"/>
        <v>87.456000000000017</v>
      </c>
      <c r="BC122" s="47">
        <v>1</v>
      </c>
      <c r="BD122" s="31">
        <v>22</v>
      </c>
      <c r="BE122" s="45">
        <v>-0.125</v>
      </c>
      <c r="BF122" s="45">
        <v>0.83</v>
      </c>
      <c r="BG122" s="44">
        <v>80.599999999999994</v>
      </c>
      <c r="BH122" s="45">
        <v>77</v>
      </c>
      <c r="BI122" s="45">
        <f t="shared" si="61"/>
        <v>14.756249999999994</v>
      </c>
      <c r="BJ122" s="45">
        <f t="shared" si="62"/>
        <v>298.04217090069278</v>
      </c>
      <c r="BK122" s="55"/>
      <c r="BL122" s="35"/>
      <c r="BM122" s="55"/>
      <c r="BN122" s="55"/>
    </row>
    <row r="125" spans="5:66" x14ac:dyDescent="0.25">
      <c r="AX125" s="25"/>
    </row>
    <row r="126" spans="5:66" x14ac:dyDescent="0.25">
      <c r="AV126" s="55"/>
      <c r="AX126" s="25"/>
      <c r="AZ126" s="25"/>
    </row>
    <row r="127" spans="5:66" x14ac:dyDescent="0.25">
      <c r="AV127" s="55"/>
      <c r="AX127" s="25"/>
      <c r="AZ127" s="25"/>
    </row>
    <row r="128" spans="5:66" x14ac:dyDescent="0.25">
      <c r="AV128" s="55"/>
      <c r="AX128" s="25"/>
      <c r="AZ128" s="25"/>
    </row>
    <row r="129" spans="48:52" x14ac:dyDescent="0.25">
      <c r="AV129" s="55"/>
      <c r="AX129" s="25"/>
      <c r="AZ129" s="25"/>
    </row>
    <row r="130" spans="48:52" x14ac:dyDescent="0.25">
      <c r="AV130" s="55"/>
      <c r="AZ130" s="25"/>
    </row>
    <row r="131" spans="48:52" x14ac:dyDescent="0.25">
      <c r="AV131" s="55"/>
      <c r="AZ131" s="25"/>
    </row>
    <row r="132" spans="48:52" x14ac:dyDescent="0.25">
      <c r="AV132" s="55"/>
      <c r="AZ132" s="25"/>
    </row>
    <row r="133" spans="48:52" x14ac:dyDescent="0.25">
      <c r="AV133" s="55"/>
      <c r="AZ133" s="25"/>
    </row>
    <row r="134" spans="48:52" x14ac:dyDescent="0.25">
      <c r="AV134" s="55"/>
      <c r="AZ134" s="25"/>
    </row>
    <row r="135" spans="48:52" x14ac:dyDescent="0.25">
      <c r="AV135" s="55"/>
      <c r="AZ135" s="25"/>
    </row>
    <row r="136" spans="48:52" x14ac:dyDescent="0.25">
      <c r="AV136" s="55"/>
      <c r="AZ136" s="25"/>
    </row>
    <row r="137" spans="48:52" x14ac:dyDescent="0.25">
      <c r="AV137" s="55"/>
      <c r="AZ137" s="25"/>
    </row>
    <row r="138" spans="48:52" x14ac:dyDescent="0.25">
      <c r="AV138" s="55"/>
      <c r="AZ138" s="25"/>
    </row>
    <row r="139" spans="48:52" x14ac:dyDescent="0.25">
      <c r="AV139" s="55"/>
      <c r="AZ139" s="25"/>
    </row>
    <row r="140" spans="48:52" x14ac:dyDescent="0.25">
      <c r="AV140" s="55"/>
      <c r="AZ140" s="25"/>
    </row>
    <row r="141" spans="48:52" x14ac:dyDescent="0.25">
      <c r="AV141" s="55"/>
      <c r="AZ141" s="25"/>
    </row>
    <row r="142" spans="48:52" x14ac:dyDescent="0.25">
      <c r="AV142" s="55"/>
      <c r="AZ142" s="25"/>
    </row>
    <row r="143" spans="48:52" x14ac:dyDescent="0.25">
      <c r="AV143" s="55"/>
      <c r="AZ143" s="25"/>
    </row>
    <row r="144" spans="48:52" x14ac:dyDescent="0.25">
      <c r="AV144" s="55"/>
      <c r="AZ144" s="25"/>
    </row>
    <row r="145" spans="48:52" x14ac:dyDescent="0.25">
      <c r="AV145" s="55"/>
      <c r="AZ145" s="25"/>
    </row>
    <row r="146" spans="48:52" x14ac:dyDescent="0.25">
      <c r="AV146" s="55"/>
      <c r="AZ146" s="25"/>
    </row>
    <row r="147" spans="48:52" x14ac:dyDescent="0.25">
      <c r="AV147" s="55"/>
      <c r="AZ147" s="25"/>
    </row>
    <row r="148" spans="48:52" x14ac:dyDescent="0.25">
      <c r="AV148" s="55"/>
      <c r="AZ148" s="25"/>
    </row>
    <row r="149" spans="48:52" x14ac:dyDescent="0.25">
      <c r="AV149" s="55"/>
      <c r="AZ149" s="25"/>
    </row>
  </sheetData>
  <sheetProtection algorithmName="SHA-512" hashValue="XMyWsBZhqUUwJgISslbiNC/snIAzWm8VMfMa+dSSs/6sToUrg75aaRRzM/0dGjPCmO/mdyOhwFqRS3Icbsbe9g==" saltValue="iohy2lHV/MZPh8P8jhKWQQ==" spinCount="100000" sheet="1" objects="1" scenarios="1"/>
  <mergeCells count="32">
    <mergeCell ref="AS10:AX10"/>
    <mergeCell ref="AS97:AX97"/>
    <mergeCell ref="BE97:BJ97"/>
    <mergeCell ref="AS68:AX68"/>
    <mergeCell ref="BE68:BJ68"/>
    <mergeCell ref="AS39:AX39"/>
    <mergeCell ref="BE39:BJ39"/>
    <mergeCell ref="BE10:BJ10"/>
    <mergeCell ref="E9:AL9"/>
    <mergeCell ref="I10:N10"/>
    <mergeCell ref="O10:T10"/>
    <mergeCell ref="U10:Z10"/>
    <mergeCell ref="AA10:AF10"/>
    <mergeCell ref="AG10:AL10"/>
    <mergeCell ref="E67:AL67"/>
    <mergeCell ref="E38:AL38"/>
    <mergeCell ref="I68:N68"/>
    <mergeCell ref="O68:T68"/>
    <mergeCell ref="U68:Z68"/>
    <mergeCell ref="AA68:AF68"/>
    <mergeCell ref="AG68:AL68"/>
    <mergeCell ref="I39:N39"/>
    <mergeCell ref="O39:T39"/>
    <mergeCell ref="U39:Z39"/>
    <mergeCell ref="AA39:AF39"/>
    <mergeCell ref="AG39:AL39"/>
    <mergeCell ref="E96:AL96"/>
    <mergeCell ref="I97:N97"/>
    <mergeCell ref="O97:T97"/>
    <mergeCell ref="U97:Z97"/>
    <mergeCell ref="AA97:AF97"/>
    <mergeCell ref="AG97:AL97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511"/>
  <sheetViews>
    <sheetView topLeftCell="A130" workbookViewId="0">
      <selection activeCell="C23" sqref="C23"/>
    </sheetView>
  </sheetViews>
  <sheetFormatPr baseColWidth="10" defaultRowHeight="15" x14ac:dyDescent="0.25"/>
  <cols>
    <col min="1" max="1" width="33" style="1" bestFit="1" customWidth="1"/>
    <col min="2" max="2" width="12.140625" style="1" bestFit="1" customWidth="1"/>
    <col min="3" max="3" width="12.85546875" style="1" customWidth="1"/>
    <col min="4" max="4" width="3.28515625" style="1" bestFit="1" customWidth="1"/>
    <col min="5" max="5" width="10.5703125" style="1" bestFit="1" customWidth="1"/>
    <col min="6" max="6" width="4.7109375" style="1" customWidth="1"/>
    <col min="7" max="7" width="12" style="1" bestFit="1" customWidth="1"/>
    <col min="8" max="8" width="7.5703125" style="1" bestFit="1" customWidth="1"/>
    <col min="9" max="9" width="6.140625" style="1" bestFit="1" customWidth="1"/>
    <col min="10" max="10" width="5.28515625" style="1" bestFit="1" customWidth="1"/>
    <col min="11" max="11" width="6.28515625" style="1" bestFit="1" customWidth="1"/>
    <col min="12" max="13" width="5.5703125" style="1" bestFit="1" customWidth="1"/>
    <col min="14" max="14" width="5" style="1" bestFit="1" customWidth="1"/>
    <col min="15" max="15" width="7.5703125" style="1" bestFit="1" customWidth="1"/>
    <col min="16" max="16" width="8.7109375" style="1" bestFit="1" customWidth="1"/>
    <col min="17" max="17" width="9.5703125" style="1" bestFit="1" customWidth="1"/>
    <col min="18" max="18" width="9.5703125" style="48" customWidth="1"/>
    <col min="19" max="19" width="33" style="1" bestFit="1" customWidth="1"/>
    <col min="20" max="20" width="12.140625" style="1" bestFit="1" customWidth="1"/>
    <col min="21" max="21" width="6.140625" style="1" customWidth="1"/>
    <col min="22" max="22" width="12" style="1" bestFit="1" customWidth="1"/>
    <col min="23" max="23" width="10.5703125" style="1" bestFit="1" customWidth="1"/>
    <col min="24" max="24" width="6.140625" style="1" bestFit="1" customWidth="1"/>
    <col min="25" max="25" width="5.28515625" style="1" bestFit="1" customWidth="1"/>
    <col min="26" max="26" width="7.5703125" style="1" bestFit="1" customWidth="1"/>
    <col min="27" max="28" width="5.5703125" style="1" bestFit="1" customWidth="1"/>
    <col min="29" max="29" width="6.5703125" style="1" bestFit="1" customWidth="1"/>
    <col min="30" max="30" width="3" style="1" bestFit="1" customWidth="1"/>
    <col min="31" max="31" width="8.7109375" style="1" bestFit="1" customWidth="1"/>
    <col min="32" max="32" width="9.5703125" style="1" bestFit="1" customWidth="1"/>
    <col min="33" max="33" width="6.28515625" style="1" bestFit="1" customWidth="1"/>
    <col min="34" max="35" width="5.5703125" style="1" bestFit="1" customWidth="1"/>
    <col min="36" max="36" width="6.5703125" style="1" bestFit="1" customWidth="1"/>
    <col min="37" max="37" width="3" style="1" bestFit="1" customWidth="1"/>
    <col min="38" max="38" width="8.7109375" style="1" bestFit="1" customWidth="1"/>
    <col min="39" max="39" width="9.5703125" style="1" bestFit="1" customWidth="1"/>
    <col min="40" max="40" width="6.42578125" style="1" bestFit="1" customWidth="1"/>
    <col min="41" max="42" width="5.5703125" style="1" bestFit="1" customWidth="1"/>
    <col min="43" max="43" width="6.5703125" style="1" bestFit="1" customWidth="1"/>
    <col min="44" max="44" width="3" style="1" bestFit="1" customWidth="1"/>
    <col min="45" max="45" width="8.7109375" style="1" bestFit="1" customWidth="1"/>
    <col min="46" max="46" width="11.42578125" style="1"/>
    <col min="47" max="47" width="6.42578125" style="1" bestFit="1" customWidth="1"/>
    <col min="48" max="49" width="5.5703125" style="1" bestFit="1" customWidth="1"/>
    <col min="50" max="50" width="6.5703125" style="1" bestFit="1" customWidth="1"/>
    <col min="51" max="51" width="3" style="1" bestFit="1" customWidth="1"/>
    <col min="52" max="52" width="8.7109375" style="1" bestFit="1" customWidth="1"/>
    <col min="53" max="53" width="9.5703125" style="1" bestFit="1" customWidth="1"/>
    <col min="54" max="54" width="6.28515625" style="1" bestFit="1" customWidth="1"/>
    <col min="55" max="56" width="5.5703125" style="1" bestFit="1" customWidth="1"/>
    <col min="57" max="57" width="6.5703125" style="1" bestFit="1" customWidth="1"/>
    <col min="58" max="58" width="3" style="1" bestFit="1" customWidth="1"/>
    <col min="59" max="59" width="8.7109375" style="1" bestFit="1" customWidth="1"/>
    <col min="60" max="60" width="9.5703125" style="1" bestFit="1" customWidth="1"/>
    <col min="61" max="62" width="11.42578125" style="1"/>
    <col min="63" max="63" width="12" style="1" bestFit="1" customWidth="1"/>
    <col min="64" max="64" width="7.5703125" style="1" bestFit="1" customWidth="1"/>
    <col min="65" max="65" width="6.140625" style="1" bestFit="1" customWidth="1"/>
    <col min="66" max="66" width="5.28515625" style="1" bestFit="1" customWidth="1"/>
    <col min="67" max="67" width="6.28515625" style="1" bestFit="1" customWidth="1"/>
    <col min="68" max="69" width="5.5703125" style="1" bestFit="1" customWidth="1"/>
    <col min="70" max="70" width="5" style="1" bestFit="1" customWidth="1"/>
    <col min="71" max="71" width="7.5703125" style="1" bestFit="1" customWidth="1"/>
    <col min="72" max="72" width="8.7109375" style="1" bestFit="1" customWidth="1"/>
    <col min="73" max="73" width="10.28515625" style="1" bestFit="1" customWidth="1"/>
    <col min="74" max="74" width="22.140625" style="1" customWidth="1"/>
    <col min="75" max="75" width="5.28515625" style="1" bestFit="1" customWidth="1"/>
    <col min="76" max="76" width="6.28515625" style="1" bestFit="1" customWidth="1"/>
    <col min="77" max="78" width="5.5703125" style="1" bestFit="1" customWidth="1"/>
    <col min="79" max="79" width="5" style="1" bestFit="1" customWidth="1"/>
    <col min="80" max="80" width="7.5703125" style="1" bestFit="1" customWidth="1"/>
    <col min="81" max="81" width="8.7109375" style="1" bestFit="1" customWidth="1"/>
    <col min="82" max="82" width="9.5703125" style="1" bestFit="1" customWidth="1"/>
    <col min="83" max="16384" width="11.42578125" style="1"/>
  </cols>
  <sheetData>
    <row r="1" spans="1:83" x14ac:dyDescent="0.25">
      <c r="A1" s="31" t="s">
        <v>8</v>
      </c>
      <c r="B1" s="31" t="s">
        <v>9</v>
      </c>
      <c r="C1" s="35"/>
      <c r="D1" s="35"/>
      <c r="E1" s="35"/>
      <c r="S1" s="31" t="s">
        <v>8</v>
      </c>
      <c r="T1" s="31" t="s">
        <v>9</v>
      </c>
    </row>
    <row r="2" spans="1:83" x14ac:dyDescent="0.25">
      <c r="A2" s="31" t="s">
        <v>57</v>
      </c>
      <c r="B2" s="31">
        <v>0.92</v>
      </c>
      <c r="C2" s="35"/>
      <c r="D2" s="35"/>
      <c r="E2" s="35"/>
      <c r="S2" s="31" t="s">
        <v>57</v>
      </c>
      <c r="T2" s="31">
        <v>0.92</v>
      </c>
    </row>
    <row r="3" spans="1:83" x14ac:dyDescent="0.25">
      <c r="A3" s="31" t="s">
        <v>60</v>
      </c>
      <c r="B3" s="31">
        <v>0.06</v>
      </c>
      <c r="C3" s="35"/>
      <c r="D3" s="35"/>
      <c r="E3" s="35"/>
      <c r="S3" s="31" t="s">
        <v>60</v>
      </c>
      <c r="T3" s="31">
        <v>0.06</v>
      </c>
    </row>
    <row r="4" spans="1:83" x14ac:dyDescent="0.25">
      <c r="A4" s="31" t="s">
        <v>61</v>
      </c>
      <c r="B4" s="31">
        <v>0.17</v>
      </c>
      <c r="C4" s="35"/>
      <c r="D4" s="35"/>
      <c r="E4" s="35"/>
      <c r="S4" s="31" t="s">
        <v>65</v>
      </c>
      <c r="T4" s="31">
        <v>0</v>
      </c>
    </row>
    <row r="5" spans="1:83" x14ac:dyDescent="0.25">
      <c r="A5" s="31" t="s">
        <v>62</v>
      </c>
      <c r="B5" s="31">
        <v>0.03</v>
      </c>
      <c r="C5" s="35"/>
      <c r="D5" s="35"/>
      <c r="E5" s="35"/>
      <c r="S5" s="31" t="s">
        <v>62</v>
      </c>
      <c r="T5" s="31">
        <v>0.03</v>
      </c>
    </row>
    <row r="6" spans="1:83" x14ac:dyDescent="0.25">
      <c r="A6" s="31" t="s">
        <v>58</v>
      </c>
      <c r="B6" s="31">
        <v>0.99</v>
      </c>
      <c r="C6" s="35"/>
      <c r="D6" s="35"/>
      <c r="E6" s="35"/>
      <c r="S6" s="31" t="s">
        <v>58</v>
      </c>
      <c r="T6" s="31">
        <v>0.99</v>
      </c>
    </row>
    <row r="7" spans="1:83" x14ac:dyDescent="0.25">
      <c r="A7" s="34" t="s">
        <v>12</v>
      </c>
      <c r="B7" s="63">
        <f>SUM(B2:B6)</f>
        <v>2.17</v>
      </c>
      <c r="C7" s="35"/>
      <c r="D7" s="64" t="s">
        <v>13</v>
      </c>
      <c r="E7" s="58">
        <f>1/B7</f>
        <v>0.46082949308755761</v>
      </c>
      <c r="S7" s="34" t="s">
        <v>12</v>
      </c>
      <c r="T7" s="34">
        <f>SUM(T2:T6)</f>
        <v>2</v>
      </c>
      <c r="V7" s="57" t="s">
        <v>13</v>
      </c>
      <c r="W7" s="58">
        <f>1/T7</f>
        <v>0.5</v>
      </c>
    </row>
    <row r="8" spans="1:83" x14ac:dyDescent="0.25">
      <c r="C8" s="49"/>
    </row>
    <row r="10" spans="1:83" x14ac:dyDescent="0.25">
      <c r="V10" s="38" t="s">
        <v>23</v>
      </c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40"/>
      <c r="BV10" s="48"/>
      <c r="BW10" s="48"/>
      <c r="BX10" s="48"/>
      <c r="BY10" s="48"/>
      <c r="BZ10" s="48"/>
      <c r="CA10" s="48"/>
      <c r="CB10" s="48"/>
      <c r="CC10" s="48"/>
      <c r="CD10" s="48"/>
      <c r="CE10" s="48"/>
    </row>
    <row r="11" spans="1:83" x14ac:dyDescent="0.25">
      <c r="G11" s="65"/>
      <c r="H11" s="65"/>
      <c r="I11" s="65"/>
      <c r="J11" s="65"/>
      <c r="K11" s="42" t="s">
        <v>66</v>
      </c>
      <c r="L11" s="42"/>
      <c r="M11" s="42"/>
      <c r="N11" s="42"/>
      <c r="O11" s="42"/>
      <c r="P11" s="42"/>
      <c r="Q11" s="42"/>
      <c r="R11" s="55"/>
      <c r="V11" s="66"/>
      <c r="W11" s="67"/>
      <c r="X11" s="67"/>
      <c r="Y11" s="68"/>
      <c r="Z11" s="69" t="s">
        <v>0</v>
      </c>
      <c r="AA11" s="70"/>
      <c r="AB11" s="70"/>
      <c r="AC11" s="70"/>
      <c r="AD11" s="70"/>
      <c r="AE11" s="70"/>
      <c r="AF11" s="71"/>
      <c r="AG11" s="72" t="s">
        <v>1</v>
      </c>
      <c r="AH11" s="73"/>
      <c r="AI11" s="73"/>
      <c r="AJ11" s="73"/>
      <c r="AK11" s="73"/>
      <c r="AL11" s="73"/>
      <c r="AM11" s="74"/>
      <c r="AN11" s="69" t="s">
        <v>2</v>
      </c>
      <c r="AO11" s="70"/>
      <c r="AP11" s="70"/>
      <c r="AQ11" s="70"/>
      <c r="AR11" s="70"/>
      <c r="AS11" s="70"/>
      <c r="AT11" s="71"/>
      <c r="AU11" s="72" t="s">
        <v>3</v>
      </c>
      <c r="AV11" s="73"/>
      <c r="AW11" s="73"/>
      <c r="AX11" s="73"/>
      <c r="AY11" s="73"/>
      <c r="AZ11" s="73"/>
      <c r="BA11" s="74"/>
      <c r="BB11" s="69" t="s">
        <v>4</v>
      </c>
      <c r="BC11" s="70"/>
      <c r="BD11" s="70"/>
      <c r="BE11" s="70"/>
      <c r="BF11" s="70"/>
      <c r="BG11" s="70"/>
      <c r="BH11" s="71"/>
      <c r="BK11" s="75"/>
      <c r="BL11" s="75"/>
      <c r="BM11" s="75"/>
      <c r="BN11" s="75"/>
      <c r="BO11" s="72" t="s">
        <v>64</v>
      </c>
      <c r="BP11" s="73"/>
      <c r="BQ11" s="73"/>
      <c r="BR11" s="73"/>
      <c r="BS11" s="73"/>
      <c r="BT11" s="73"/>
      <c r="BU11" s="74"/>
      <c r="BV11" s="35"/>
      <c r="BW11" s="35"/>
      <c r="BX11" s="76"/>
      <c r="BY11" s="76"/>
      <c r="BZ11" s="76"/>
      <c r="CA11" s="76"/>
      <c r="CB11" s="76"/>
      <c r="CC11" s="76"/>
      <c r="CD11" s="76"/>
      <c r="CE11" s="48"/>
    </row>
    <row r="12" spans="1:83" x14ac:dyDescent="0.25">
      <c r="G12" s="31" t="s">
        <v>27</v>
      </c>
      <c r="H12" s="31" t="s">
        <v>26</v>
      </c>
      <c r="I12" s="31" t="s">
        <v>14</v>
      </c>
      <c r="J12" s="31" t="s">
        <v>15</v>
      </c>
      <c r="K12" s="44" t="s">
        <v>16</v>
      </c>
      <c r="L12" s="44" t="s">
        <v>17</v>
      </c>
      <c r="M12" s="44" t="s">
        <v>63</v>
      </c>
      <c r="N12" s="44" t="s">
        <v>18</v>
      </c>
      <c r="O12" s="45" t="s">
        <v>25</v>
      </c>
      <c r="P12" s="45" t="s">
        <v>19</v>
      </c>
      <c r="Q12" s="45" t="s">
        <v>20</v>
      </c>
      <c r="R12" s="55"/>
      <c r="V12" s="31" t="s">
        <v>27</v>
      </c>
      <c r="W12" s="31" t="s">
        <v>26</v>
      </c>
      <c r="X12" s="31" t="s">
        <v>14</v>
      </c>
      <c r="Y12" s="31" t="s">
        <v>15</v>
      </c>
      <c r="Z12" s="34" t="s">
        <v>16</v>
      </c>
      <c r="AA12" s="34" t="s">
        <v>17</v>
      </c>
      <c r="AB12" s="34" t="s">
        <v>63</v>
      </c>
      <c r="AC12" s="34" t="s">
        <v>18</v>
      </c>
      <c r="AD12" s="43" t="s">
        <v>25</v>
      </c>
      <c r="AE12" s="43" t="s">
        <v>19</v>
      </c>
      <c r="AF12" s="43" t="s">
        <v>20</v>
      </c>
      <c r="AG12" s="44" t="s">
        <v>16</v>
      </c>
      <c r="AH12" s="44" t="s">
        <v>17</v>
      </c>
      <c r="AI12" s="44" t="s">
        <v>63</v>
      </c>
      <c r="AJ12" s="45" t="s">
        <v>18</v>
      </c>
      <c r="AK12" s="45" t="s">
        <v>25</v>
      </c>
      <c r="AL12" s="45" t="s">
        <v>19</v>
      </c>
      <c r="AM12" s="45" t="s">
        <v>20</v>
      </c>
      <c r="AN12" s="34" t="s">
        <v>16</v>
      </c>
      <c r="AO12" s="34" t="s">
        <v>17</v>
      </c>
      <c r="AP12" s="34" t="s">
        <v>63</v>
      </c>
      <c r="AQ12" s="34" t="s">
        <v>18</v>
      </c>
      <c r="AR12" s="43" t="s">
        <v>25</v>
      </c>
      <c r="AS12" s="43" t="s">
        <v>19</v>
      </c>
      <c r="AT12" s="43" t="s">
        <v>20</v>
      </c>
      <c r="AU12" s="44" t="s">
        <v>16</v>
      </c>
      <c r="AV12" s="44" t="s">
        <v>17</v>
      </c>
      <c r="AW12" s="44" t="s">
        <v>63</v>
      </c>
      <c r="AX12" s="44" t="s">
        <v>18</v>
      </c>
      <c r="AY12" s="45" t="s">
        <v>25</v>
      </c>
      <c r="AZ12" s="45" t="s">
        <v>19</v>
      </c>
      <c r="BA12" s="45" t="s">
        <v>20</v>
      </c>
      <c r="BB12" s="34" t="s">
        <v>16</v>
      </c>
      <c r="BC12" s="34" t="s">
        <v>17</v>
      </c>
      <c r="BD12" s="34" t="s">
        <v>63</v>
      </c>
      <c r="BE12" s="34" t="s">
        <v>18</v>
      </c>
      <c r="BF12" s="43" t="s">
        <v>25</v>
      </c>
      <c r="BG12" s="43" t="s">
        <v>19</v>
      </c>
      <c r="BH12" s="43" t="s">
        <v>20</v>
      </c>
      <c r="BK12" s="31" t="s">
        <v>27</v>
      </c>
      <c r="BL12" s="31" t="s">
        <v>26</v>
      </c>
      <c r="BM12" s="31" t="s">
        <v>14</v>
      </c>
      <c r="BN12" s="31" t="s">
        <v>15</v>
      </c>
      <c r="BO12" s="44" t="s">
        <v>16</v>
      </c>
      <c r="BP12" s="44" t="s">
        <v>17</v>
      </c>
      <c r="BQ12" s="44" t="s">
        <v>63</v>
      </c>
      <c r="BR12" s="44" t="s">
        <v>18</v>
      </c>
      <c r="BS12" s="45" t="s">
        <v>25</v>
      </c>
      <c r="BT12" s="45" t="s">
        <v>19</v>
      </c>
      <c r="BU12" s="45" t="s">
        <v>20</v>
      </c>
      <c r="BV12" s="35"/>
      <c r="BW12" s="35"/>
      <c r="BX12" s="35"/>
      <c r="BY12" s="35"/>
      <c r="BZ12" s="35"/>
      <c r="CA12" s="35"/>
      <c r="CB12" s="55"/>
      <c r="CC12" s="55"/>
      <c r="CD12" s="55"/>
      <c r="CE12" s="48"/>
    </row>
    <row r="13" spans="1:83" x14ac:dyDescent="0.25">
      <c r="G13" s="31">
        <v>0.46082949308755761</v>
      </c>
      <c r="H13" s="77">
        <v>106.56</v>
      </c>
      <c r="I13" s="47">
        <v>4.1666666666666664E-2</v>
      </c>
      <c r="J13" s="31">
        <v>2</v>
      </c>
      <c r="K13" s="45">
        <v>-0.375</v>
      </c>
      <c r="L13" s="45">
        <v>0.83</v>
      </c>
      <c r="M13" s="45">
        <v>0.75</v>
      </c>
      <c r="N13" s="44">
        <v>80</v>
      </c>
      <c r="O13" s="45">
        <v>78.8</v>
      </c>
      <c r="P13" s="45">
        <f t="shared" ref="P13:P36" si="0">((J13+K13)*L13+(78-O13)+(N13-85))*M13</f>
        <v>-3.3384374999999977</v>
      </c>
      <c r="Q13" s="45">
        <f t="shared" ref="Q13:Q36" si="1">P13*H13*G13</f>
        <v>-163.93728110599068</v>
      </c>
      <c r="R13" s="55"/>
      <c r="S13" s="25"/>
      <c r="V13" s="31">
        <v>0.5</v>
      </c>
      <c r="W13" s="77">
        <v>106.56</v>
      </c>
      <c r="X13" s="47">
        <v>4.1666666666666664E-2</v>
      </c>
      <c r="Y13" s="31">
        <v>2</v>
      </c>
      <c r="Z13" s="43">
        <v>0.625</v>
      </c>
      <c r="AA13" s="43">
        <v>0.5</v>
      </c>
      <c r="AB13" s="43">
        <v>1</v>
      </c>
      <c r="AC13" s="43">
        <v>96.8</v>
      </c>
      <c r="AD13" s="34">
        <v>80</v>
      </c>
      <c r="AE13" s="43">
        <f t="shared" ref="AE13:AE36" si="2">((Y13+Z13)*AA13+(78-AD13)+(AC13-85))*AB13</f>
        <v>11.112499999999997</v>
      </c>
      <c r="AF13" s="43">
        <f t="shared" ref="AF13:AF36" si="3">AE13*W13*V13</f>
        <v>592.07399999999984</v>
      </c>
      <c r="AG13" s="45">
        <v>-0.375</v>
      </c>
      <c r="AH13" s="45">
        <v>0.5</v>
      </c>
      <c r="AI13" s="45">
        <v>1</v>
      </c>
      <c r="AJ13" s="45">
        <v>98.6</v>
      </c>
      <c r="AK13" s="44">
        <v>80</v>
      </c>
      <c r="AL13" s="45">
        <f t="shared" ref="AL13:AL36" si="4">((Y13+AG13)*AH13+(78-AK13)+(AJ13-85))*AI13</f>
        <v>12.412499999999994</v>
      </c>
      <c r="AM13" s="45">
        <f t="shared" ref="AM13:AM36" si="5">V13*W13*AL13</f>
        <v>661.33799999999974</v>
      </c>
      <c r="AN13" s="43">
        <v>-0.75</v>
      </c>
      <c r="AO13" s="43">
        <v>0.5</v>
      </c>
      <c r="AP13" s="43">
        <v>1</v>
      </c>
      <c r="AQ13" s="43">
        <v>95</v>
      </c>
      <c r="AR13" s="34">
        <v>80</v>
      </c>
      <c r="AS13" s="43">
        <f t="shared" ref="AS13:AS36" si="6">((Y13+AN13)*AO13+(78-AR13)+(AQ13-85))*AP13</f>
        <v>8.625</v>
      </c>
      <c r="AT13" s="43">
        <f t="shared" ref="AT13:AT36" si="7">AS13*W13*V13</f>
        <v>459.54</v>
      </c>
      <c r="AU13" s="45">
        <v>-5.125</v>
      </c>
      <c r="AV13" s="45">
        <v>0.5</v>
      </c>
      <c r="AW13" s="45">
        <v>1</v>
      </c>
      <c r="AX13" s="45">
        <v>96.8</v>
      </c>
      <c r="AY13" s="44">
        <v>80</v>
      </c>
      <c r="AZ13" s="45">
        <f t="shared" ref="AZ13:AZ36" si="8">((Y13+AU13)*AV13+(78-AY13)+(AX13-85))*AW13</f>
        <v>8.2374999999999972</v>
      </c>
      <c r="BA13" s="45">
        <f t="shared" ref="BA13:BA36" si="9">AZ13*W13*V13</f>
        <v>438.89399999999983</v>
      </c>
      <c r="BB13" s="43">
        <v>-0.75</v>
      </c>
      <c r="BC13" s="43">
        <v>0.5</v>
      </c>
      <c r="BD13" s="43">
        <v>1</v>
      </c>
      <c r="BE13" s="43">
        <v>96.8</v>
      </c>
      <c r="BF13" s="34">
        <v>80</v>
      </c>
      <c r="BG13" s="43">
        <f t="shared" ref="BG13:BG36" si="10">((Y13+BB13)*BC13+(78-BF13)+(BE13-85))*BD13</f>
        <v>10.424999999999997</v>
      </c>
      <c r="BH13" s="43">
        <f t="shared" ref="BH13:BH36" si="11">V13*W13*BG13</f>
        <v>555.44399999999985</v>
      </c>
      <c r="BK13" s="31">
        <v>0.5</v>
      </c>
      <c r="BL13" s="77">
        <v>106.56</v>
      </c>
      <c r="BM13" s="47">
        <v>4.1666666666666664E-2</v>
      </c>
      <c r="BN13" s="31">
        <v>2</v>
      </c>
      <c r="BO13" s="45">
        <v>-0.375</v>
      </c>
      <c r="BP13" s="45">
        <v>0.83</v>
      </c>
      <c r="BQ13" s="45">
        <v>1</v>
      </c>
      <c r="BR13" s="44">
        <v>80</v>
      </c>
      <c r="BS13" s="45">
        <v>78.709999999999994</v>
      </c>
      <c r="BT13" s="45">
        <f t="shared" ref="BT13:BT36" si="12">((BN13+BO13)*BP13+(78-BS13)+(BR13-85))*BQ13</f>
        <v>-4.3612499999999939</v>
      </c>
      <c r="BU13" s="45">
        <f t="shared" ref="BU13:BU36" si="13">BT13*BL13*BK13</f>
        <v>-232.36739999999969</v>
      </c>
      <c r="BV13" s="54"/>
      <c r="BW13" s="35"/>
      <c r="BX13" s="55"/>
      <c r="BY13" s="55"/>
      <c r="BZ13" s="55"/>
      <c r="CA13" s="35"/>
      <c r="CB13" s="55"/>
      <c r="CC13" s="55"/>
      <c r="CD13" s="55"/>
      <c r="CE13" s="48"/>
    </row>
    <row r="14" spans="1:83" x14ac:dyDescent="0.25">
      <c r="G14" s="31">
        <v>0.46082949308755761</v>
      </c>
      <c r="H14" s="77">
        <v>106.56</v>
      </c>
      <c r="I14" s="47">
        <v>8.3333333333333329E-2</v>
      </c>
      <c r="J14" s="31">
        <v>0</v>
      </c>
      <c r="K14" s="45">
        <v>-0.375</v>
      </c>
      <c r="L14" s="45">
        <v>0.83</v>
      </c>
      <c r="M14" s="45">
        <v>0.75</v>
      </c>
      <c r="N14" s="44">
        <v>78.8</v>
      </c>
      <c r="O14" s="45">
        <v>78.8</v>
      </c>
      <c r="P14" s="45">
        <f t="shared" si="0"/>
        <v>-5.4834375</v>
      </c>
      <c r="Q14" s="45">
        <f t="shared" si="1"/>
        <v>-269.26963133640555</v>
      </c>
      <c r="R14" s="55"/>
      <c r="S14" s="25"/>
      <c r="V14" s="31">
        <v>0.5</v>
      </c>
      <c r="W14" s="77">
        <v>106.56</v>
      </c>
      <c r="X14" s="47">
        <v>8.3333333333333329E-2</v>
      </c>
      <c r="Y14" s="31">
        <v>0</v>
      </c>
      <c r="Z14" s="43">
        <v>0.625</v>
      </c>
      <c r="AA14" s="43">
        <v>0.5</v>
      </c>
      <c r="AB14" s="43">
        <v>1</v>
      </c>
      <c r="AC14" s="43">
        <v>96.8</v>
      </c>
      <c r="AD14" s="34">
        <v>80</v>
      </c>
      <c r="AE14" s="43">
        <f t="shared" si="2"/>
        <v>10.112499999999997</v>
      </c>
      <c r="AF14" s="43">
        <f t="shared" si="3"/>
        <v>538.79399999999987</v>
      </c>
      <c r="AG14" s="45">
        <v>-0.375</v>
      </c>
      <c r="AH14" s="45">
        <v>0.5</v>
      </c>
      <c r="AI14" s="45">
        <v>1</v>
      </c>
      <c r="AJ14" s="45">
        <v>98.6</v>
      </c>
      <c r="AK14" s="44">
        <v>80</v>
      </c>
      <c r="AL14" s="45">
        <f t="shared" si="4"/>
        <v>11.412499999999994</v>
      </c>
      <c r="AM14" s="45">
        <f t="shared" si="5"/>
        <v>608.05799999999977</v>
      </c>
      <c r="AN14" s="43">
        <v>-0.75</v>
      </c>
      <c r="AO14" s="43">
        <v>0.5</v>
      </c>
      <c r="AP14" s="43">
        <v>1</v>
      </c>
      <c r="AQ14" s="43">
        <v>95</v>
      </c>
      <c r="AR14" s="34">
        <v>80</v>
      </c>
      <c r="AS14" s="43">
        <f t="shared" si="6"/>
        <v>7.625</v>
      </c>
      <c r="AT14" s="43">
        <f t="shared" si="7"/>
        <v>406.26</v>
      </c>
      <c r="AU14" s="45">
        <v>-5.125</v>
      </c>
      <c r="AV14" s="45">
        <v>0.5</v>
      </c>
      <c r="AW14" s="45">
        <v>1</v>
      </c>
      <c r="AX14" s="45">
        <v>96.8</v>
      </c>
      <c r="AY14" s="44">
        <v>80</v>
      </c>
      <c r="AZ14" s="45">
        <f t="shared" si="8"/>
        <v>7.2374999999999972</v>
      </c>
      <c r="BA14" s="45">
        <f t="shared" si="9"/>
        <v>385.61399999999986</v>
      </c>
      <c r="BB14" s="43">
        <v>-0.75</v>
      </c>
      <c r="BC14" s="43">
        <v>0.5</v>
      </c>
      <c r="BD14" s="43">
        <v>1</v>
      </c>
      <c r="BE14" s="43">
        <v>96.8</v>
      </c>
      <c r="BF14" s="34">
        <v>80</v>
      </c>
      <c r="BG14" s="43">
        <f t="shared" si="10"/>
        <v>9.4249999999999972</v>
      </c>
      <c r="BH14" s="43">
        <f t="shared" si="11"/>
        <v>502.16399999999987</v>
      </c>
      <c r="BK14" s="31">
        <v>0.5</v>
      </c>
      <c r="BL14" s="77">
        <v>106.56</v>
      </c>
      <c r="BM14" s="47">
        <v>8.3333333333333329E-2</v>
      </c>
      <c r="BN14" s="31">
        <v>0</v>
      </c>
      <c r="BO14" s="45">
        <v>-0.375</v>
      </c>
      <c r="BP14" s="45">
        <v>0.83</v>
      </c>
      <c r="BQ14" s="45">
        <v>1</v>
      </c>
      <c r="BR14" s="44">
        <v>78.8</v>
      </c>
      <c r="BS14" s="45">
        <v>78.8</v>
      </c>
      <c r="BT14" s="45">
        <f t="shared" si="12"/>
        <v>-7.3112500000000002</v>
      </c>
      <c r="BU14" s="45">
        <f t="shared" si="13"/>
        <v>-389.54340000000002</v>
      </c>
      <c r="BV14" s="54"/>
      <c r="BW14" s="35"/>
      <c r="BX14" s="55"/>
      <c r="BY14" s="55"/>
      <c r="BZ14" s="55"/>
      <c r="CA14" s="35"/>
      <c r="CB14" s="55"/>
      <c r="CC14" s="55"/>
      <c r="CD14" s="55"/>
      <c r="CE14" s="48"/>
    </row>
    <row r="15" spans="1:83" x14ac:dyDescent="0.25">
      <c r="G15" s="31">
        <v>0.46082949308755761</v>
      </c>
      <c r="H15" s="77">
        <v>106.56</v>
      </c>
      <c r="I15" s="47">
        <v>0.125</v>
      </c>
      <c r="J15" s="31">
        <v>-2</v>
      </c>
      <c r="K15" s="45">
        <v>-0.375</v>
      </c>
      <c r="L15" s="45">
        <v>0.83</v>
      </c>
      <c r="M15" s="45">
        <v>0.75</v>
      </c>
      <c r="N15" s="44">
        <v>78.8</v>
      </c>
      <c r="O15" s="45">
        <v>78.8</v>
      </c>
      <c r="P15" s="45">
        <f t="shared" si="0"/>
        <v>-6.7284375000000001</v>
      </c>
      <c r="Q15" s="45">
        <f t="shared" si="1"/>
        <v>-330.40658986175117</v>
      </c>
      <c r="R15" s="55"/>
      <c r="S15" s="25"/>
      <c r="V15" s="31">
        <v>0.5</v>
      </c>
      <c r="W15" s="77">
        <v>106.56</v>
      </c>
      <c r="X15" s="47">
        <v>0.125</v>
      </c>
      <c r="Y15" s="31">
        <v>-2</v>
      </c>
      <c r="Z15" s="43">
        <v>0.625</v>
      </c>
      <c r="AA15" s="43">
        <v>0.5</v>
      </c>
      <c r="AB15" s="43">
        <v>1</v>
      </c>
      <c r="AC15" s="43">
        <v>96.8</v>
      </c>
      <c r="AD15" s="34">
        <v>80</v>
      </c>
      <c r="AE15" s="43">
        <f t="shared" si="2"/>
        <v>9.1124999999999972</v>
      </c>
      <c r="AF15" s="43">
        <f t="shared" si="3"/>
        <v>485.51399999999984</v>
      </c>
      <c r="AG15" s="45">
        <v>-0.375</v>
      </c>
      <c r="AH15" s="45">
        <v>0.5</v>
      </c>
      <c r="AI15" s="45">
        <v>1</v>
      </c>
      <c r="AJ15" s="45">
        <v>98.6</v>
      </c>
      <c r="AK15" s="44">
        <v>80</v>
      </c>
      <c r="AL15" s="45">
        <f t="shared" si="4"/>
        <v>10.412499999999994</v>
      </c>
      <c r="AM15" s="45">
        <f t="shared" si="5"/>
        <v>554.77799999999968</v>
      </c>
      <c r="AN15" s="43">
        <v>-0.75</v>
      </c>
      <c r="AO15" s="43">
        <v>0.5</v>
      </c>
      <c r="AP15" s="43">
        <v>1</v>
      </c>
      <c r="AQ15" s="43">
        <v>95</v>
      </c>
      <c r="AR15" s="34">
        <v>80</v>
      </c>
      <c r="AS15" s="43">
        <f t="shared" si="6"/>
        <v>6.625</v>
      </c>
      <c r="AT15" s="43">
        <f t="shared" si="7"/>
        <v>352.98</v>
      </c>
      <c r="AU15" s="45">
        <v>-5.125</v>
      </c>
      <c r="AV15" s="45">
        <v>0.5</v>
      </c>
      <c r="AW15" s="45">
        <v>1</v>
      </c>
      <c r="AX15" s="45">
        <v>96.8</v>
      </c>
      <c r="AY15" s="44">
        <v>80</v>
      </c>
      <c r="AZ15" s="45">
        <f t="shared" si="8"/>
        <v>6.2374999999999972</v>
      </c>
      <c r="BA15" s="45">
        <f t="shared" si="9"/>
        <v>332.33399999999983</v>
      </c>
      <c r="BB15" s="43">
        <v>-0.75</v>
      </c>
      <c r="BC15" s="43">
        <v>0.5</v>
      </c>
      <c r="BD15" s="43">
        <v>1</v>
      </c>
      <c r="BE15" s="43">
        <v>96.8</v>
      </c>
      <c r="BF15" s="34">
        <v>80</v>
      </c>
      <c r="BG15" s="43">
        <f t="shared" si="10"/>
        <v>8.4249999999999972</v>
      </c>
      <c r="BH15" s="43">
        <f t="shared" si="11"/>
        <v>448.88399999999984</v>
      </c>
      <c r="BK15" s="31">
        <v>0.5</v>
      </c>
      <c r="BL15" s="77">
        <v>106.56</v>
      </c>
      <c r="BM15" s="47">
        <v>0.125</v>
      </c>
      <c r="BN15" s="31">
        <v>-2</v>
      </c>
      <c r="BO15" s="45">
        <v>-0.375</v>
      </c>
      <c r="BP15" s="45">
        <v>0.83</v>
      </c>
      <c r="BQ15" s="45">
        <v>1</v>
      </c>
      <c r="BR15" s="44">
        <v>78.8</v>
      </c>
      <c r="BS15" s="45">
        <v>78.8</v>
      </c>
      <c r="BT15" s="45">
        <f t="shared" si="12"/>
        <v>-8.9712499999999995</v>
      </c>
      <c r="BU15" s="45">
        <f t="shared" si="13"/>
        <v>-477.98820000000001</v>
      </c>
      <c r="BV15" s="54"/>
      <c r="BW15" s="35"/>
      <c r="BX15" s="55"/>
      <c r="BY15" s="55"/>
      <c r="BZ15" s="55"/>
      <c r="CA15" s="35"/>
      <c r="CB15" s="55"/>
      <c r="CC15" s="55"/>
      <c r="CD15" s="55"/>
      <c r="CE15" s="48"/>
    </row>
    <row r="16" spans="1:83" x14ac:dyDescent="0.25">
      <c r="G16" s="31">
        <v>0.46082949308755761</v>
      </c>
      <c r="H16" s="77">
        <v>106.56</v>
      </c>
      <c r="I16" s="47">
        <v>0.16666666666666699</v>
      </c>
      <c r="J16" s="31">
        <v>-3</v>
      </c>
      <c r="K16" s="45">
        <v>-0.375</v>
      </c>
      <c r="L16" s="45">
        <v>0.83</v>
      </c>
      <c r="M16" s="45">
        <v>0.75</v>
      </c>
      <c r="N16" s="44">
        <v>80</v>
      </c>
      <c r="O16" s="45">
        <v>77</v>
      </c>
      <c r="P16" s="45">
        <f t="shared" si="0"/>
        <v>-5.1009374999999997</v>
      </c>
      <c r="Q16" s="45">
        <f t="shared" si="1"/>
        <v>-250.48658986175113</v>
      </c>
      <c r="R16" s="55"/>
      <c r="S16" s="25"/>
      <c r="V16" s="31">
        <v>0.5</v>
      </c>
      <c r="W16" s="77">
        <v>106.56</v>
      </c>
      <c r="X16" s="47">
        <v>0.16666666666666699</v>
      </c>
      <c r="Y16" s="31">
        <v>-3</v>
      </c>
      <c r="Z16" s="43">
        <v>0.625</v>
      </c>
      <c r="AA16" s="43">
        <v>0.5</v>
      </c>
      <c r="AB16" s="43">
        <v>1</v>
      </c>
      <c r="AC16" s="43">
        <v>96.8</v>
      </c>
      <c r="AD16" s="34">
        <v>80</v>
      </c>
      <c r="AE16" s="43">
        <f t="shared" si="2"/>
        <v>8.6124999999999972</v>
      </c>
      <c r="AF16" s="43">
        <f t="shared" si="3"/>
        <v>458.87399999999985</v>
      </c>
      <c r="AG16" s="45">
        <v>-0.375</v>
      </c>
      <c r="AH16" s="45">
        <v>0.5</v>
      </c>
      <c r="AI16" s="45">
        <v>1</v>
      </c>
      <c r="AJ16" s="45">
        <v>98.6</v>
      </c>
      <c r="AK16" s="44">
        <v>80</v>
      </c>
      <c r="AL16" s="45">
        <f t="shared" si="4"/>
        <v>9.9124999999999943</v>
      </c>
      <c r="AM16" s="45">
        <f t="shared" si="5"/>
        <v>528.13799999999969</v>
      </c>
      <c r="AN16" s="43">
        <v>-0.75</v>
      </c>
      <c r="AO16" s="43">
        <v>0.5</v>
      </c>
      <c r="AP16" s="43">
        <v>1</v>
      </c>
      <c r="AQ16" s="43">
        <v>95</v>
      </c>
      <c r="AR16" s="34">
        <v>80</v>
      </c>
      <c r="AS16" s="43">
        <f t="shared" si="6"/>
        <v>6.125</v>
      </c>
      <c r="AT16" s="43">
        <f t="shared" si="7"/>
        <v>326.34000000000003</v>
      </c>
      <c r="AU16" s="45">
        <v>-5.125</v>
      </c>
      <c r="AV16" s="45">
        <v>0.5</v>
      </c>
      <c r="AW16" s="45">
        <v>1</v>
      </c>
      <c r="AX16" s="45">
        <v>96.8</v>
      </c>
      <c r="AY16" s="44">
        <v>80</v>
      </c>
      <c r="AZ16" s="45">
        <f t="shared" si="8"/>
        <v>5.7374999999999972</v>
      </c>
      <c r="BA16" s="45">
        <f t="shared" si="9"/>
        <v>305.69399999999985</v>
      </c>
      <c r="BB16" s="43">
        <v>-0.75</v>
      </c>
      <c r="BC16" s="43">
        <v>0.5</v>
      </c>
      <c r="BD16" s="43">
        <v>1</v>
      </c>
      <c r="BE16" s="43">
        <v>96.8</v>
      </c>
      <c r="BF16" s="34">
        <v>80</v>
      </c>
      <c r="BG16" s="43">
        <f t="shared" si="10"/>
        <v>7.9249999999999972</v>
      </c>
      <c r="BH16" s="43">
        <f t="shared" si="11"/>
        <v>422.24399999999986</v>
      </c>
      <c r="BK16" s="31">
        <v>0.5</v>
      </c>
      <c r="BL16" s="77">
        <v>106.56</v>
      </c>
      <c r="BM16" s="47">
        <v>0.16666666666666699</v>
      </c>
      <c r="BN16" s="31">
        <v>-3</v>
      </c>
      <c r="BO16" s="45">
        <v>-0.375</v>
      </c>
      <c r="BP16" s="45">
        <v>0.83</v>
      </c>
      <c r="BQ16" s="45">
        <v>1</v>
      </c>
      <c r="BR16" s="44">
        <v>80</v>
      </c>
      <c r="BS16" s="45">
        <v>78</v>
      </c>
      <c r="BT16" s="45">
        <f t="shared" si="12"/>
        <v>-7.8012499999999996</v>
      </c>
      <c r="BU16" s="45">
        <f t="shared" si="13"/>
        <v>-415.6506</v>
      </c>
      <c r="BV16" s="54"/>
      <c r="BW16" s="35"/>
      <c r="BX16" s="55"/>
      <c r="BY16" s="55"/>
      <c r="BZ16" s="55"/>
      <c r="CA16" s="35"/>
      <c r="CB16" s="55"/>
      <c r="CC16" s="55"/>
      <c r="CD16" s="55"/>
      <c r="CE16" s="48"/>
    </row>
    <row r="17" spans="7:83" x14ac:dyDescent="0.25">
      <c r="G17" s="31">
        <v>0.46082949308755761</v>
      </c>
      <c r="H17" s="77">
        <v>106.56</v>
      </c>
      <c r="I17" s="47">
        <v>0.20833333333333401</v>
      </c>
      <c r="J17" s="31">
        <v>-4</v>
      </c>
      <c r="K17" s="45">
        <v>-0.375</v>
      </c>
      <c r="L17" s="45">
        <v>0.83</v>
      </c>
      <c r="M17" s="45">
        <v>0.75</v>
      </c>
      <c r="N17" s="44">
        <v>78.8</v>
      </c>
      <c r="O17" s="45">
        <v>77</v>
      </c>
      <c r="P17" s="45">
        <f t="shared" si="0"/>
        <v>-6.6234375000000014</v>
      </c>
      <c r="Q17" s="45">
        <f t="shared" si="1"/>
        <v>-325.25046082949319</v>
      </c>
      <c r="R17" s="55"/>
      <c r="S17" s="25"/>
      <c r="V17" s="31">
        <v>0.5</v>
      </c>
      <c r="W17" s="77">
        <v>106.56</v>
      </c>
      <c r="X17" s="47">
        <v>0.20833333333333401</v>
      </c>
      <c r="Y17" s="31">
        <v>-4</v>
      </c>
      <c r="Z17" s="43">
        <v>0.625</v>
      </c>
      <c r="AA17" s="43">
        <v>0.5</v>
      </c>
      <c r="AB17" s="43">
        <v>1</v>
      </c>
      <c r="AC17" s="43">
        <v>96.8</v>
      </c>
      <c r="AD17" s="34">
        <v>80</v>
      </c>
      <c r="AE17" s="43">
        <f t="shared" si="2"/>
        <v>8.1124999999999972</v>
      </c>
      <c r="AF17" s="43">
        <f t="shared" si="3"/>
        <v>432.23399999999987</v>
      </c>
      <c r="AG17" s="45">
        <v>-0.375</v>
      </c>
      <c r="AH17" s="45">
        <v>0.5</v>
      </c>
      <c r="AI17" s="45">
        <v>1</v>
      </c>
      <c r="AJ17" s="45">
        <v>98.6</v>
      </c>
      <c r="AK17" s="44">
        <v>80</v>
      </c>
      <c r="AL17" s="45">
        <f t="shared" si="4"/>
        <v>9.4124999999999943</v>
      </c>
      <c r="AM17" s="45">
        <f t="shared" si="5"/>
        <v>501.49799999999971</v>
      </c>
      <c r="AN17" s="43">
        <v>-0.75</v>
      </c>
      <c r="AO17" s="43">
        <v>0.5</v>
      </c>
      <c r="AP17" s="43">
        <v>1</v>
      </c>
      <c r="AQ17" s="43">
        <v>95</v>
      </c>
      <c r="AR17" s="34">
        <v>80</v>
      </c>
      <c r="AS17" s="43">
        <f t="shared" si="6"/>
        <v>5.625</v>
      </c>
      <c r="AT17" s="43">
        <f t="shared" si="7"/>
        <v>299.7</v>
      </c>
      <c r="AU17" s="45">
        <v>-5.125</v>
      </c>
      <c r="AV17" s="45">
        <v>0.5</v>
      </c>
      <c r="AW17" s="45">
        <v>1</v>
      </c>
      <c r="AX17" s="45">
        <v>96.8</v>
      </c>
      <c r="AY17" s="44">
        <v>80</v>
      </c>
      <c r="AZ17" s="45">
        <f t="shared" si="8"/>
        <v>5.2374999999999972</v>
      </c>
      <c r="BA17" s="45">
        <f t="shared" si="9"/>
        <v>279.05399999999986</v>
      </c>
      <c r="BB17" s="43">
        <v>-0.75</v>
      </c>
      <c r="BC17" s="43">
        <v>0.5</v>
      </c>
      <c r="BD17" s="43">
        <v>1</v>
      </c>
      <c r="BE17" s="43">
        <v>96.8</v>
      </c>
      <c r="BF17" s="34">
        <v>80</v>
      </c>
      <c r="BG17" s="43">
        <f t="shared" si="10"/>
        <v>7.4249999999999972</v>
      </c>
      <c r="BH17" s="43">
        <f t="shared" si="11"/>
        <v>395.60399999999987</v>
      </c>
      <c r="BK17" s="31">
        <v>0.5</v>
      </c>
      <c r="BL17" s="77">
        <v>106.56</v>
      </c>
      <c r="BM17" s="47">
        <v>0.20833333333333401</v>
      </c>
      <c r="BN17" s="31">
        <v>-4</v>
      </c>
      <c r="BO17" s="45">
        <v>-0.375</v>
      </c>
      <c r="BP17" s="45">
        <v>0.83</v>
      </c>
      <c r="BQ17" s="45">
        <v>1</v>
      </c>
      <c r="BR17" s="44">
        <v>78.8</v>
      </c>
      <c r="BS17" s="45">
        <v>78</v>
      </c>
      <c r="BT17" s="45">
        <f t="shared" si="12"/>
        <v>-9.8312500000000025</v>
      </c>
      <c r="BU17" s="45">
        <f t="shared" si="13"/>
        <v>-523.8090000000002</v>
      </c>
      <c r="BV17" s="54"/>
      <c r="BW17" s="35"/>
      <c r="BX17" s="55"/>
      <c r="BY17" s="55"/>
      <c r="BZ17" s="55"/>
      <c r="CA17" s="35"/>
      <c r="CB17" s="55"/>
      <c r="CC17" s="55"/>
      <c r="CD17" s="55"/>
      <c r="CE17" s="48"/>
    </row>
    <row r="18" spans="7:83" x14ac:dyDescent="0.25">
      <c r="G18" s="31">
        <v>0.46082949308755761</v>
      </c>
      <c r="H18" s="77">
        <v>106.56</v>
      </c>
      <c r="I18" s="47">
        <v>0.25</v>
      </c>
      <c r="J18" s="31">
        <v>-4</v>
      </c>
      <c r="K18" s="45">
        <v>-0.375</v>
      </c>
      <c r="L18" s="45">
        <v>0.83</v>
      </c>
      <c r="M18" s="45">
        <v>0.75</v>
      </c>
      <c r="N18" s="44">
        <v>78.8</v>
      </c>
      <c r="O18" s="45">
        <v>78.8</v>
      </c>
      <c r="P18" s="45">
        <f t="shared" si="0"/>
        <v>-7.9734374999999993</v>
      </c>
      <c r="Q18" s="45">
        <f t="shared" si="1"/>
        <v>-391.54354838709679</v>
      </c>
      <c r="R18" s="55"/>
      <c r="S18" s="25"/>
      <c r="V18" s="31">
        <v>0.5</v>
      </c>
      <c r="W18" s="77">
        <v>106.56</v>
      </c>
      <c r="X18" s="47">
        <v>0.25</v>
      </c>
      <c r="Y18" s="31">
        <v>-4</v>
      </c>
      <c r="Z18" s="43">
        <v>0.625</v>
      </c>
      <c r="AA18" s="43">
        <v>0.5</v>
      </c>
      <c r="AB18" s="43">
        <v>1</v>
      </c>
      <c r="AC18" s="43">
        <v>96.8</v>
      </c>
      <c r="AD18" s="34">
        <v>80</v>
      </c>
      <c r="AE18" s="43">
        <f t="shared" si="2"/>
        <v>8.1124999999999972</v>
      </c>
      <c r="AF18" s="43">
        <f t="shared" si="3"/>
        <v>432.23399999999987</v>
      </c>
      <c r="AG18" s="45">
        <v>-0.375</v>
      </c>
      <c r="AH18" s="45">
        <v>0.5</v>
      </c>
      <c r="AI18" s="45">
        <v>1</v>
      </c>
      <c r="AJ18" s="45">
        <v>98.6</v>
      </c>
      <c r="AK18" s="44">
        <v>80</v>
      </c>
      <c r="AL18" s="45">
        <f t="shared" si="4"/>
        <v>9.4124999999999943</v>
      </c>
      <c r="AM18" s="45">
        <f t="shared" si="5"/>
        <v>501.49799999999971</v>
      </c>
      <c r="AN18" s="43">
        <v>-0.75</v>
      </c>
      <c r="AO18" s="43">
        <v>0.5</v>
      </c>
      <c r="AP18" s="43">
        <v>1</v>
      </c>
      <c r="AQ18" s="43">
        <v>95</v>
      </c>
      <c r="AR18" s="34">
        <v>80</v>
      </c>
      <c r="AS18" s="43">
        <f t="shared" si="6"/>
        <v>5.625</v>
      </c>
      <c r="AT18" s="43">
        <f t="shared" si="7"/>
        <v>299.7</v>
      </c>
      <c r="AU18" s="45">
        <v>-5.125</v>
      </c>
      <c r="AV18" s="45">
        <v>0.5</v>
      </c>
      <c r="AW18" s="45">
        <v>1</v>
      </c>
      <c r="AX18" s="45">
        <v>96.8</v>
      </c>
      <c r="AY18" s="44">
        <v>80</v>
      </c>
      <c r="AZ18" s="45">
        <f t="shared" si="8"/>
        <v>5.2374999999999972</v>
      </c>
      <c r="BA18" s="45">
        <f t="shared" si="9"/>
        <v>279.05399999999986</v>
      </c>
      <c r="BB18" s="43">
        <v>-0.75</v>
      </c>
      <c r="BC18" s="43">
        <v>0.5</v>
      </c>
      <c r="BD18" s="43">
        <v>1</v>
      </c>
      <c r="BE18" s="43">
        <v>96.8</v>
      </c>
      <c r="BF18" s="34">
        <v>80</v>
      </c>
      <c r="BG18" s="43">
        <f t="shared" si="10"/>
        <v>7.4249999999999972</v>
      </c>
      <c r="BH18" s="43">
        <f t="shared" si="11"/>
        <v>395.60399999999987</v>
      </c>
      <c r="BK18" s="31">
        <v>0.5</v>
      </c>
      <c r="BL18" s="77">
        <v>106.56</v>
      </c>
      <c r="BM18" s="47">
        <v>0.25</v>
      </c>
      <c r="BN18" s="31">
        <v>-4</v>
      </c>
      <c r="BO18" s="45">
        <v>-0.375</v>
      </c>
      <c r="BP18" s="45">
        <v>0.83</v>
      </c>
      <c r="BQ18" s="45">
        <v>1</v>
      </c>
      <c r="BR18" s="44">
        <v>78.8</v>
      </c>
      <c r="BS18" s="45">
        <v>78.8</v>
      </c>
      <c r="BT18" s="45">
        <f t="shared" si="12"/>
        <v>-10.63125</v>
      </c>
      <c r="BU18" s="45">
        <f t="shared" si="13"/>
        <v>-566.43299999999999</v>
      </c>
      <c r="BV18" s="54"/>
      <c r="BW18" s="35"/>
      <c r="BX18" s="55"/>
      <c r="BY18" s="55"/>
      <c r="BZ18" s="55"/>
      <c r="CA18" s="35"/>
      <c r="CB18" s="55"/>
      <c r="CC18" s="55"/>
      <c r="CD18" s="55"/>
      <c r="CE18" s="48"/>
    </row>
    <row r="19" spans="7:83" x14ac:dyDescent="0.25">
      <c r="G19" s="31">
        <v>0.46082949308755761</v>
      </c>
      <c r="H19" s="77">
        <v>106.56</v>
      </c>
      <c r="I19" s="47">
        <v>0.29166666666666702</v>
      </c>
      <c r="J19" s="31">
        <v>-1</v>
      </c>
      <c r="K19" s="45">
        <v>-0.375</v>
      </c>
      <c r="L19" s="45">
        <v>0.83</v>
      </c>
      <c r="M19" s="45">
        <v>0.75</v>
      </c>
      <c r="N19" s="44">
        <v>80.599999999999994</v>
      </c>
      <c r="O19" s="45">
        <v>82.4</v>
      </c>
      <c r="P19" s="45">
        <f t="shared" si="0"/>
        <v>-7.4559375000000081</v>
      </c>
      <c r="Q19" s="45">
        <f t="shared" si="1"/>
        <v>-366.13119815668244</v>
      </c>
      <c r="R19" s="55"/>
      <c r="S19" s="25"/>
      <c r="V19" s="31">
        <v>0.5</v>
      </c>
      <c r="W19" s="77">
        <v>106.56</v>
      </c>
      <c r="X19" s="47">
        <v>0.29166666666666702</v>
      </c>
      <c r="Y19" s="31">
        <v>-1</v>
      </c>
      <c r="Z19" s="43">
        <v>0.625</v>
      </c>
      <c r="AA19" s="43">
        <v>0.5</v>
      </c>
      <c r="AB19" s="43">
        <v>1</v>
      </c>
      <c r="AC19" s="43">
        <v>96.8</v>
      </c>
      <c r="AD19" s="34">
        <v>80</v>
      </c>
      <c r="AE19" s="43">
        <f t="shared" si="2"/>
        <v>9.6124999999999972</v>
      </c>
      <c r="AF19" s="43">
        <f t="shared" si="3"/>
        <v>512.15399999999988</v>
      </c>
      <c r="AG19" s="45">
        <v>-0.375</v>
      </c>
      <c r="AH19" s="45">
        <v>0.5</v>
      </c>
      <c r="AI19" s="45">
        <v>1</v>
      </c>
      <c r="AJ19" s="45">
        <v>98.6</v>
      </c>
      <c r="AK19" s="44">
        <v>80</v>
      </c>
      <c r="AL19" s="45">
        <f t="shared" si="4"/>
        <v>10.912499999999994</v>
      </c>
      <c r="AM19" s="45">
        <f t="shared" si="5"/>
        <v>581.41799999999967</v>
      </c>
      <c r="AN19" s="43">
        <v>-0.75</v>
      </c>
      <c r="AO19" s="43">
        <v>0.5</v>
      </c>
      <c r="AP19" s="43">
        <v>1</v>
      </c>
      <c r="AQ19" s="43">
        <v>95</v>
      </c>
      <c r="AR19" s="34">
        <v>80</v>
      </c>
      <c r="AS19" s="43">
        <f t="shared" si="6"/>
        <v>7.125</v>
      </c>
      <c r="AT19" s="43">
        <f t="shared" si="7"/>
        <v>379.62</v>
      </c>
      <c r="AU19" s="45">
        <v>-5.125</v>
      </c>
      <c r="AV19" s="45">
        <v>0.5</v>
      </c>
      <c r="AW19" s="45">
        <v>1</v>
      </c>
      <c r="AX19" s="45">
        <v>96.8</v>
      </c>
      <c r="AY19" s="44">
        <v>80</v>
      </c>
      <c r="AZ19" s="45">
        <f t="shared" si="8"/>
        <v>6.7374999999999972</v>
      </c>
      <c r="BA19" s="45">
        <f t="shared" si="9"/>
        <v>358.97399999999988</v>
      </c>
      <c r="BB19" s="43">
        <v>-0.75</v>
      </c>
      <c r="BC19" s="43">
        <v>0.5</v>
      </c>
      <c r="BD19" s="43">
        <v>1</v>
      </c>
      <c r="BE19" s="43">
        <v>96.8</v>
      </c>
      <c r="BF19" s="34">
        <v>80</v>
      </c>
      <c r="BG19" s="43">
        <f t="shared" si="10"/>
        <v>8.9249999999999972</v>
      </c>
      <c r="BH19" s="43">
        <f t="shared" si="11"/>
        <v>475.52399999999983</v>
      </c>
      <c r="BK19" s="31">
        <v>0.5</v>
      </c>
      <c r="BL19" s="77">
        <v>106.56</v>
      </c>
      <c r="BM19" s="47">
        <v>0.29166666666666702</v>
      </c>
      <c r="BN19" s="31">
        <v>-1</v>
      </c>
      <c r="BO19" s="45">
        <v>-0.375</v>
      </c>
      <c r="BP19" s="45">
        <v>0.83</v>
      </c>
      <c r="BQ19" s="45">
        <v>1</v>
      </c>
      <c r="BR19" s="44">
        <v>80.599999999999994</v>
      </c>
      <c r="BS19" s="45">
        <v>80.599999999999994</v>
      </c>
      <c r="BT19" s="45">
        <f t="shared" si="12"/>
        <v>-8.1412499999999994</v>
      </c>
      <c r="BU19" s="45">
        <f t="shared" si="13"/>
        <v>-433.76579999999996</v>
      </c>
      <c r="BV19" s="54"/>
      <c r="BW19" s="35"/>
      <c r="BX19" s="55"/>
      <c r="BY19" s="55"/>
      <c r="BZ19" s="55"/>
      <c r="CA19" s="35"/>
      <c r="CB19" s="55"/>
      <c r="CC19" s="55"/>
      <c r="CD19" s="55"/>
      <c r="CE19" s="48"/>
    </row>
    <row r="20" spans="7:83" x14ac:dyDescent="0.25">
      <c r="G20" s="31">
        <v>0.46082949308755761</v>
      </c>
      <c r="H20" s="77">
        <v>106.56</v>
      </c>
      <c r="I20" s="47">
        <v>0.33333333333333398</v>
      </c>
      <c r="J20" s="31">
        <v>9</v>
      </c>
      <c r="K20" s="45">
        <v>-0.375</v>
      </c>
      <c r="L20" s="45">
        <v>0.83</v>
      </c>
      <c r="M20" s="45">
        <v>0.75</v>
      </c>
      <c r="N20" s="44">
        <v>80.599999999999994</v>
      </c>
      <c r="O20" s="45">
        <v>86</v>
      </c>
      <c r="P20" s="45">
        <f t="shared" si="0"/>
        <v>-3.9309375000000046</v>
      </c>
      <c r="Q20" s="45">
        <f t="shared" si="1"/>
        <v>-193.03258064516152</v>
      </c>
      <c r="R20" s="55"/>
      <c r="S20" s="25"/>
      <c r="V20" s="31">
        <v>0.5</v>
      </c>
      <c r="W20" s="77">
        <v>106.56</v>
      </c>
      <c r="X20" s="47">
        <v>0.33333333333333398</v>
      </c>
      <c r="Y20" s="31">
        <v>9</v>
      </c>
      <c r="Z20" s="43">
        <v>0.625</v>
      </c>
      <c r="AA20" s="43">
        <v>0.5</v>
      </c>
      <c r="AB20" s="43">
        <v>1</v>
      </c>
      <c r="AC20" s="43">
        <v>96.8</v>
      </c>
      <c r="AD20" s="34">
        <v>80</v>
      </c>
      <c r="AE20" s="43">
        <f t="shared" si="2"/>
        <v>14.612499999999997</v>
      </c>
      <c r="AF20" s="43">
        <f t="shared" si="3"/>
        <v>778.55399999999986</v>
      </c>
      <c r="AG20" s="45">
        <v>-0.375</v>
      </c>
      <c r="AH20" s="45">
        <v>0.5</v>
      </c>
      <c r="AI20" s="45">
        <v>1</v>
      </c>
      <c r="AJ20" s="45">
        <v>98.6</v>
      </c>
      <c r="AK20" s="44">
        <v>80</v>
      </c>
      <c r="AL20" s="45">
        <f t="shared" si="4"/>
        <v>15.912499999999994</v>
      </c>
      <c r="AM20" s="45">
        <f t="shared" si="5"/>
        <v>847.81799999999976</v>
      </c>
      <c r="AN20" s="43">
        <v>-0.75</v>
      </c>
      <c r="AO20" s="43">
        <v>0.5</v>
      </c>
      <c r="AP20" s="43">
        <v>1</v>
      </c>
      <c r="AQ20" s="43">
        <v>95</v>
      </c>
      <c r="AR20" s="34">
        <v>80</v>
      </c>
      <c r="AS20" s="43">
        <f t="shared" si="6"/>
        <v>12.125</v>
      </c>
      <c r="AT20" s="43">
        <f t="shared" si="7"/>
        <v>646.02</v>
      </c>
      <c r="AU20" s="45">
        <v>-5.125</v>
      </c>
      <c r="AV20" s="45">
        <v>0.5</v>
      </c>
      <c r="AW20" s="45">
        <v>1</v>
      </c>
      <c r="AX20" s="45">
        <v>96.8</v>
      </c>
      <c r="AY20" s="44">
        <v>80</v>
      </c>
      <c r="AZ20" s="45">
        <f t="shared" si="8"/>
        <v>11.737499999999997</v>
      </c>
      <c r="BA20" s="45">
        <f t="shared" si="9"/>
        <v>625.37399999999991</v>
      </c>
      <c r="BB20" s="43">
        <v>-0.75</v>
      </c>
      <c r="BC20" s="43">
        <v>0.5</v>
      </c>
      <c r="BD20" s="43">
        <v>1</v>
      </c>
      <c r="BE20" s="43">
        <v>96.8</v>
      </c>
      <c r="BF20" s="34">
        <v>80</v>
      </c>
      <c r="BG20" s="43">
        <f t="shared" si="10"/>
        <v>13.924999999999997</v>
      </c>
      <c r="BH20" s="43">
        <f t="shared" si="11"/>
        <v>741.92399999999986</v>
      </c>
      <c r="BK20" s="31">
        <v>0.5</v>
      </c>
      <c r="BL20" s="77">
        <v>106.56</v>
      </c>
      <c r="BM20" s="47">
        <v>0.33333333333333398</v>
      </c>
      <c r="BN20" s="31">
        <v>9</v>
      </c>
      <c r="BO20" s="45">
        <v>-0.375</v>
      </c>
      <c r="BP20" s="45">
        <v>0.83</v>
      </c>
      <c r="BQ20" s="45">
        <v>1</v>
      </c>
      <c r="BR20" s="44">
        <v>80.599999999999994</v>
      </c>
      <c r="BS20" s="45">
        <v>87.8</v>
      </c>
      <c r="BT20" s="45">
        <f t="shared" si="12"/>
        <v>-7.0412500000000033</v>
      </c>
      <c r="BU20" s="45">
        <f t="shared" si="13"/>
        <v>-375.15780000000018</v>
      </c>
      <c r="BV20" s="54"/>
      <c r="BW20" s="35"/>
      <c r="BX20" s="55"/>
      <c r="BY20" s="55"/>
      <c r="BZ20" s="55"/>
      <c r="CA20" s="35"/>
      <c r="CB20" s="55"/>
      <c r="CC20" s="55"/>
      <c r="CD20" s="55"/>
      <c r="CE20" s="48"/>
    </row>
    <row r="21" spans="7:83" x14ac:dyDescent="0.25">
      <c r="G21" s="31">
        <v>0.46082949308755761</v>
      </c>
      <c r="H21" s="77">
        <v>106.56</v>
      </c>
      <c r="I21" s="47">
        <v>0.375</v>
      </c>
      <c r="J21" s="31">
        <v>23</v>
      </c>
      <c r="K21" s="45">
        <v>-0.375</v>
      </c>
      <c r="L21" s="45">
        <v>0.83</v>
      </c>
      <c r="M21" s="45">
        <v>0.75</v>
      </c>
      <c r="N21" s="44">
        <v>82.4</v>
      </c>
      <c r="O21" s="45">
        <v>89.6</v>
      </c>
      <c r="P21" s="45">
        <f t="shared" si="0"/>
        <v>3.4340625000000076</v>
      </c>
      <c r="Q21" s="45">
        <f t="shared" si="1"/>
        <v>168.63304147465476</v>
      </c>
      <c r="R21" s="55"/>
      <c r="S21" s="25"/>
      <c r="V21" s="31">
        <v>0.5</v>
      </c>
      <c r="W21" s="77">
        <v>106.56</v>
      </c>
      <c r="X21" s="47">
        <v>0.375</v>
      </c>
      <c r="Y21" s="31">
        <v>23</v>
      </c>
      <c r="Z21" s="43">
        <v>0.625</v>
      </c>
      <c r="AA21" s="43">
        <v>0.5</v>
      </c>
      <c r="AB21" s="43">
        <v>1</v>
      </c>
      <c r="AC21" s="43">
        <v>96.8</v>
      </c>
      <c r="AD21" s="34">
        <v>80</v>
      </c>
      <c r="AE21" s="43">
        <f t="shared" si="2"/>
        <v>21.612499999999997</v>
      </c>
      <c r="AF21" s="43">
        <f t="shared" si="3"/>
        <v>1151.5139999999999</v>
      </c>
      <c r="AG21" s="45">
        <v>-0.375</v>
      </c>
      <c r="AH21" s="45">
        <v>0.5</v>
      </c>
      <c r="AI21" s="45">
        <v>1</v>
      </c>
      <c r="AJ21" s="45">
        <v>98.6</v>
      </c>
      <c r="AK21" s="44">
        <v>80</v>
      </c>
      <c r="AL21" s="45">
        <f t="shared" si="4"/>
        <v>22.912499999999994</v>
      </c>
      <c r="AM21" s="45">
        <f t="shared" si="5"/>
        <v>1220.7779999999998</v>
      </c>
      <c r="AN21" s="43">
        <v>-0.75</v>
      </c>
      <c r="AO21" s="43">
        <v>0.5</v>
      </c>
      <c r="AP21" s="43">
        <v>1</v>
      </c>
      <c r="AQ21" s="43">
        <v>95</v>
      </c>
      <c r="AR21" s="34">
        <v>80</v>
      </c>
      <c r="AS21" s="43">
        <f t="shared" si="6"/>
        <v>19.125</v>
      </c>
      <c r="AT21" s="43">
        <f t="shared" si="7"/>
        <v>1018.98</v>
      </c>
      <c r="AU21" s="45">
        <v>-5.125</v>
      </c>
      <c r="AV21" s="45">
        <v>0.5</v>
      </c>
      <c r="AW21" s="45">
        <v>1</v>
      </c>
      <c r="AX21" s="45">
        <v>96.8</v>
      </c>
      <c r="AY21" s="44">
        <v>80</v>
      </c>
      <c r="AZ21" s="45">
        <f t="shared" si="8"/>
        <v>18.737499999999997</v>
      </c>
      <c r="BA21" s="45">
        <f t="shared" si="9"/>
        <v>998.33399999999983</v>
      </c>
      <c r="BB21" s="43">
        <v>-0.75</v>
      </c>
      <c r="BC21" s="43">
        <v>0.5</v>
      </c>
      <c r="BD21" s="43">
        <v>1</v>
      </c>
      <c r="BE21" s="43">
        <v>96.8</v>
      </c>
      <c r="BF21" s="34">
        <v>80</v>
      </c>
      <c r="BG21" s="43">
        <f t="shared" si="10"/>
        <v>20.924999999999997</v>
      </c>
      <c r="BH21" s="43">
        <f t="shared" si="11"/>
        <v>1114.8839999999998</v>
      </c>
      <c r="BK21" s="31">
        <v>0.5</v>
      </c>
      <c r="BL21" s="77">
        <v>106.56</v>
      </c>
      <c r="BM21" s="47">
        <v>0.375</v>
      </c>
      <c r="BN21" s="31">
        <v>23</v>
      </c>
      <c r="BO21" s="45">
        <v>-0.375</v>
      </c>
      <c r="BP21" s="45">
        <v>0.83</v>
      </c>
      <c r="BQ21" s="45">
        <v>1</v>
      </c>
      <c r="BR21" s="44">
        <v>82.4</v>
      </c>
      <c r="BS21" s="45">
        <v>91.4</v>
      </c>
      <c r="BT21" s="45">
        <f t="shared" si="12"/>
        <v>2.7787499999999987</v>
      </c>
      <c r="BU21" s="45">
        <f t="shared" si="13"/>
        <v>148.05179999999993</v>
      </c>
      <c r="BV21" s="54"/>
      <c r="BW21" s="35"/>
      <c r="BX21" s="55"/>
      <c r="BY21" s="55"/>
      <c r="BZ21" s="55"/>
      <c r="CA21" s="35"/>
      <c r="CB21" s="55"/>
      <c r="CC21" s="55"/>
      <c r="CD21" s="55"/>
      <c r="CE21" s="48"/>
    </row>
    <row r="22" spans="7:83" x14ac:dyDescent="0.25">
      <c r="G22" s="31">
        <v>0.46082949308755761</v>
      </c>
      <c r="H22" s="77">
        <v>106.56</v>
      </c>
      <c r="I22" s="47">
        <v>0.41666666666666702</v>
      </c>
      <c r="J22" s="31">
        <v>37</v>
      </c>
      <c r="K22" s="45">
        <v>-0.375</v>
      </c>
      <c r="L22" s="45">
        <v>0.83</v>
      </c>
      <c r="M22" s="45">
        <v>0.75</v>
      </c>
      <c r="N22" s="44">
        <v>84.2</v>
      </c>
      <c r="O22" s="45">
        <v>89.6</v>
      </c>
      <c r="P22" s="45">
        <f t="shared" si="0"/>
        <v>13.499062500000006</v>
      </c>
      <c r="Q22" s="45">
        <f t="shared" si="1"/>
        <v>662.88483870967775</v>
      </c>
      <c r="R22" s="55"/>
      <c r="S22" s="25"/>
      <c r="V22" s="31">
        <v>0.5</v>
      </c>
      <c r="W22" s="77">
        <v>106.56</v>
      </c>
      <c r="X22" s="47">
        <v>0.41666666666666702</v>
      </c>
      <c r="Y22" s="31">
        <v>37</v>
      </c>
      <c r="Z22" s="43">
        <v>0.625</v>
      </c>
      <c r="AA22" s="43">
        <v>0.5</v>
      </c>
      <c r="AB22" s="43">
        <v>1</v>
      </c>
      <c r="AC22" s="43">
        <v>96.8</v>
      </c>
      <c r="AD22" s="34">
        <v>80</v>
      </c>
      <c r="AE22" s="43">
        <f t="shared" si="2"/>
        <v>28.612499999999997</v>
      </c>
      <c r="AF22" s="43">
        <f t="shared" si="3"/>
        <v>1524.4739999999999</v>
      </c>
      <c r="AG22" s="45">
        <v>-0.375</v>
      </c>
      <c r="AH22" s="45">
        <v>0.5</v>
      </c>
      <c r="AI22" s="45">
        <v>1</v>
      </c>
      <c r="AJ22" s="45">
        <v>98.6</v>
      </c>
      <c r="AK22" s="44">
        <v>80</v>
      </c>
      <c r="AL22" s="45">
        <f t="shared" si="4"/>
        <v>29.912499999999994</v>
      </c>
      <c r="AM22" s="45">
        <f t="shared" si="5"/>
        <v>1593.7379999999998</v>
      </c>
      <c r="AN22" s="43">
        <v>-0.75</v>
      </c>
      <c r="AO22" s="43">
        <v>0.5</v>
      </c>
      <c r="AP22" s="43">
        <v>1</v>
      </c>
      <c r="AQ22" s="43">
        <v>95</v>
      </c>
      <c r="AR22" s="34">
        <v>80</v>
      </c>
      <c r="AS22" s="43">
        <f t="shared" si="6"/>
        <v>26.125</v>
      </c>
      <c r="AT22" s="43">
        <f t="shared" si="7"/>
        <v>1391.94</v>
      </c>
      <c r="AU22" s="45">
        <v>-5.125</v>
      </c>
      <c r="AV22" s="45">
        <v>0.5</v>
      </c>
      <c r="AW22" s="45">
        <v>1</v>
      </c>
      <c r="AX22" s="45">
        <v>96.8</v>
      </c>
      <c r="AY22" s="44">
        <v>80</v>
      </c>
      <c r="AZ22" s="45">
        <f t="shared" si="8"/>
        <v>25.737499999999997</v>
      </c>
      <c r="BA22" s="45">
        <f t="shared" si="9"/>
        <v>1371.2939999999999</v>
      </c>
      <c r="BB22" s="43">
        <v>-0.75</v>
      </c>
      <c r="BC22" s="43">
        <v>0.5</v>
      </c>
      <c r="BD22" s="43">
        <v>1</v>
      </c>
      <c r="BE22" s="43">
        <v>96.8</v>
      </c>
      <c r="BF22" s="34">
        <v>80</v>
      </c>
      <c r="BG22" s="43">
        <f t="shared" si="10"/>
        <v>27.924999999999997</v>
      </c>
      <c r="BH22" s="43">
        <f t="shared" si="11"/>
        <v>1487.8439999999998</v>
      </c>
      <c r="BK22" s="31">
        <v>0.5</v>
      </c>
      <c r="BL22" s="77">
        <v>106.56</v>
      </c>
      <c r="BM22" s="47">
        <v>0.41666666666666702</v>
      </c>
      <c r="BN22" s="31">
        <v>37</v>
      </c>
      <c r="BO22" s="45">
        <v>-0.375</v>
      </c>
      <c r="BP22" s="45">
        <v>0.83</v>
      </c>
      <c r="BQ22" s="45">
        <v>1</v>
      </c>
      <c r="BR22" s="44">
        <v>84.2</v>
      </c>
      <c r="BS22" s="45">
        <v>95</v>
      </c>
      <c r="BT22" s="45">
        <f t="shared" si="12"/>
        <v>12.598750000000003</v>
      </c>
      <c r="BU22" s="45">
        <f t="shared" si="13"/>
        <v>671.26140000000009</v>
      </c>
      <c r="BV22" s="54"/>
      <c r="BW22" s="35"/>
      <c r="BX22" s="55"/>
      <c r="BY22" s="55"/>
      <c r="BZ22" s="55"/>
      <c r="CA22" s="35"/>
      <c r="CB22" s="55"/>
      <c r="CC22" s="55"/>
      <c r="CD22" s="55"/>
      <c r="CE22" s="48"/>
    </row>
    <row r="23" spans="7:83" x14ac:dyDescent="0.25">
      <c r="G23" s="31">
        <v>0.46082949308755761</v>
      </c>
      <c r="H23" s="77">
        <v>106.56</v>
      </c>
      <c r="I23" s="47">
        <v>0.45833333333333398</v>
      </c>
      <c r="J23" s="31">
        <v>50</v>
      </c>
      <c r="K23" s="45">
        <v>-0.375</v>
      </c>
      <c r="L23" s="45">
        <v>0.83</v>
      </c>
      <c r="M23" s="45">
        <v>0.75</v>
      </c>
      <c r="N23" s="44">
        <v>87.8</v>
      </c>
      <c r="O23" s="45">
        <v>98.6</v>
      </c>
      <c r="P23" s="45">
        <f t="shared" si="0"/>
        <v>17.541562500000001</v>
      </c>
      <c r="Q23" s="45">
        <f t="shared" si="1"/>
        <v>861.39580645161288</v>
      </c>
      <c r="R23" s="55"/>
      <c r="S23" s="25"/>
      <c r="V23" s="31">
        <v>0.5</v>
      </c>
      <c r="W23" s="77">
        <v>106.56</v>
      </c>
      <c r="X23" s="47">
        <v>0.45833333333333398</v>
      </c>
      <c r="Y23" s="31">
        <v>50</v>
      </c>
      <c r="Z23" s="43">
        <v>0.625</v>
      </c>
      <c r="AA23" s="43">
        <v>0.5</v>
      </c>
      <c r="AB23" s="43">
        <v>1</v>
      </c>
      <c r="AC23" s="43">
        <v>96.8</v>
      </c>
      <c r="AD23" s="34">
        <v>80</v>
      </c>
      <c r="AE23" s="43">
        <f t="shared" si="2"/>
        <v>35.112499999999997</v>
      </c>
      <c r="AF23" s="43">
        <f t="shared" si="3"/>
        <v>1870.7939999999999</v>
      </c>
      <c r="AG23" s="45">
        <v>-0.375</v>
      </c>
      <c r="AH23" s="45">
        <v>0.5</v>
      </c>
      <c r="AI23" s="45">
        <v>1</v>
      </c>
      <c r="AJ23" s="45">
        <v>98.6</v>
      </c>
      <c r="AK23" s="44">
        <v>80</v>
      </c>
      <c r="AL23" s="45">
        <f t="shared" si="4"/>
        <v>36.412499999999994</v>
      </c>
      <c r="AM23" s="45">
        <f t="shared" si="5"/>
        <v>1940.0579999999998</v>
      </c>
      <c r="AN23" s="43">
        <v>-0.75</v>
      </c>
      <c r="AO23" s="43">
        <v>0.5</v>
      </c>
      <c r="AP23" s="43">
        <v>1</v>
      </c>
      <c r="AQ23" s="43">
        <v>95</v>
      </c>
      <c r="AR23" s="34">
        <v>80</v>
      </c>
      <c r="AS23" s="43">
        <f t="shared" si="6"/>
        <v>32.625</v>
      </c>
      <c r="AT23" s="43">
        <f t="shared" si="7"/>
        <v>1738.26</v>
      </c>
      <c r="AU23" s="45">
        <v>-5.125</v>
      </c>
      <c r="AV23" s="45">
        <v>0.5</v>
      </c>
      <c r="AW23" s="45">
        <v>1</v>
      </c>
      <c r="AX23" s="45">
        <v>96.8</v>
      </c>
      <c r="AY23" s="44">
        <v>80</v>
      </c>
      <c r="AZ23" s="45">
        <f t="shared" si="8"/>
        <v>32.237499999999997</v>
      </c>
      <c r="BA23" s="45">
        <f t="shared" si="9"/>
        <v>1717.6139999999998</v>
      </c>
      <c r="BB23" s="43">
        <v>-0.75</v>
      </c>
      <c r="BC23" s="43">
        <v>0.5</v>
      </c>
      <c r="BD23" s="43">
        <v>1</v>
      </c>
      <c r="BE23" s="43">
        <v>96.8</v>
      </c>
      <c r="BF23" s="34">
        <v>80</v>
      </c>
      <c r="BG23" s="43">
        <f t="shared" si="10"/>
        <v>34.424999999999997</v>
      </c>
      <c r="BH23" s="43">
        <f t="shared" si="11"/>
        <v>1834.164</v>
      </c>
      <c r="BK23" s="31">
        <v>0.5</v>
      </c>
      <c r="BL23" s="77">
        <v>106.56</v>
      </c>
      <c r="BM23" s="47">
        <v>0.45833333333333398</v>
      </c>
      <c r="BN23" s="31">
        <v>50</v>
      </c>
      <c r="BO23" s="45">
        <v>-0.375</v>
      </c>
      <c r="BP23" s="45">
        <v>0.83</v>
      </c>
      <c r="BQ23" s="45">
        <v>1</v>
      </c>
      <c r="BR23" s="44">
        <v>87.8</v>
      </c>
      <c r="BS23" s="45">
        <v>104</v>
      </c>
      <c r="BT23" s="45">
        <f t="shared" si="12"/>
        <v>17.988749999999996</v>
      </c>
      <c r="BU23" s="45">
        <f t="shared" si="13"/>
        <v>958.44059999999979</v>
      </c>
      <c r="BV23" s="54"/>
      <c r="BW23" s="35"/>
      <c r="BX23" s="55"/>
      <c r="BY23" s="55"/>
      <c r="BZ23" s="55"/>
      <c r="CA23" s="35"/>
      <c r="CB23" s="55"/>
      <c r="CC23" s="55"/>
      <c r="CD23" s="55"/>
      <c r="CE23" s="48"/>
    </row>
    <row r="24" spans="7:83" x14ac:dyDescent="0.25">
      <c r="G24" s="31">
        <v>0.46082949308755761</v>
      </c>
      <c r="H24" s="77">
        <v>106.56</v>
      </c>
      <c r="I24" s="47">
        <v>0.5</v>
      </c>
      <c r="J24" s="31">
        <v>62</v>
      </c>
      <c r="K24" s="45">
        <v>-0.375</v>
      </c>
      <c r="L24" s="45">
        <v>0.83</v>
      </c>
      <c r="M24" s="45">
        <v>0.75</v>
      </c>
      <c r="N24" s="44">
        <v>91.4</v>
      </c>
      <c r="O24" s="45">
        <v>104</v>
      </c>
      <c r="P24" s="45">
        <f t="shared" si="0"/>
        <v>23.661562500000002</v>
      </c>
      <c r="Q24" s="45">
        <f t="shared" si="1"/>
        <v>1161.9244700460831</v>
      </c>
      <c r="R24" s="55"/>
      <c r="S24" s="25"/>
      <c r="V24" s="31">
        <v>0.5</v>
      </c>
      <c r="W24" s="77">
        <v>106.56</v>
      </c>
      <c r="X24" s="47">
        <v>0.5</v>
      </c>
      <c r="Y24" s="31">
        <v>62</v>
      </c>
      <c r="Z24" s="43">
        <v>0.625</v>
      </c>
      <c r="AA24" s="43">
        <v>0.5</v>
      </c>
      <c r="AB24" s="43">
        <v>1</v>
      </c>
      <c r="AC24" s="43">
        <v>96.8</v>
      </c>
      <c r="AD24" s="34">
        <v>80</v>
      </c>
      <c r="AE24" s="43">
        <f t="shared" si="2"/>
        <v>41.112499999999997</v>
      </c>
      <c r="AF24" s="43">
        <f t="shared" si="3"/>
        <v>2190.4739999999997</v>
      </c>
      <c r="AG24" s="45">
        <v>-0.375</v>
      </c>
      <c r="AH24" s="45">
        <v>0.5</v>
      </c>
      <c r="AI24" s="45">
        <v>1</v>
      </c>
      <c r="AJ24" s="45">
        <v>98.6</v>
      </c>
      <c r="AK24" s="44">
        <v>80</v>
      </c>
      <c r="AL24" s="45">
        <f t="shared" si="4"/>
        <v>42.412499999999994</v>
      </c>
      <c r="AM24" s="45">
        <f t="shared" si="5"/>
        <v>2259.7379999999998</v>
      </c>
      <c r="AN24" s="43">
        <v>-0.75</v>
      </c>
      <c r="AO24" s="43">
        <v>0.5</v>
      </c>
      <c r="AP24" s="43">
        <v>1</v>
      </c>
      <c r="AQ24" s="43">
        <v>95</v>
      </c>
      <c r="AR24" s="34">
        <v>80</v>
      </c>
      <c r="AS24" s="43">
        <f t="shared" si="6"/>
        <v>38.625</v>
      </c>
      <c r="AT24" s="43">
        <f t="shared" si="7"/>
        <v>2057.94</v>
      </c>
      <c r="AU24" s="45">
        <v>-5.125</v>
      </c>
      <c r="AV24" s="45">
        <v>0.5</v>
      </c>
      <c r="AW24" s="45">
        <v>1</v>
      </c>
      <c r="AX24" s="45">
        <v>96.8</v>
      </c>
      <c r="AY24" s="44">
        <v>80</v>
      </c>
      <c r="AZ24" s="45">
        <f t="shared" si="8"/>
        <v>38.237499999999997</v>
      </c>
      <c r="BA24" s="45">
        <f t="shared" si="9"/>
        <v>2037.2939999999999</v>
      </c>
      <c r="BB24" s="43">
        <v>-0.75</v>
      </c>
      <c r="BC24" s="43">
        <v>0.5</v>
      </c>
      <c r="BD24" s="43">
        <v>1</v>
      </c>
      <c r="BE24" s="43">
        <v>96.8</v>
      </c>
      <c r="BF24" s="34">
        <v>80</v>
      </c>
      <c r="BG24" s="43">
        <f t="shared" si="10"/>
        <v>40.424999999999997</v>
      </c>
      <c r="BH24" s="43">
        <f t="shared" si="11"/>
        <v>2153.8440000000001</v>
      </c>
      <c r="BK24" s="31">
        <v>0.5</v>
      </c>
      <c r="BL24" s="77">
        <v>106.56</v>
      </c>
      <c r="BM24" s="47">
        <v>0.5</v>
      </c>
      <c r="BN24" s="31">
        <v>62</v>
      </c>
      <c r="BO24" s="45">
        <v>-0.375</v>
      </c>
      <c r="BP24" s="45">
        <v>0.83</v>
      </c>
      <c r="BQ24" s="45">
        <v>1</v>
      </c>
      <c r="BR24" s="44">
        <v>91.4</v>
      </c>
      <c r="BS24" s="45">
        <v>111.2</v>
      </c>
      <c r="BT24" s="45">
        <f t="shared" si="12"/>
        <v>24.348750000000003</v>
      </c>
      <c r="BU24" s="45">
        <f t="shared" si="13"/>
        <v>1297.3014000000001</v>
      </c>
      <c r="BV24" s="54"/>
      <c r="BW24" s="35"/>
      <c r="BX24" s="55"/>
      <c r="BY24" s="55"/>
      <c r="BZ24" s="55"/>
      <c r="CA24" s="35"/>
      <c r="CB24" s="55"/>
      <c r="CC24" s="55"/>
      <c r="CD24" s="55"/>
      <c r="CE24" s="48"/>
    </row>
    <row r="25" spans="7:83" x14ac:dyDescent="0.25">
      <c r="G25" s="31">
        <v>0.46082949308755761</v>
      </c>
      <c r="H25" s="77">
        <v>106.56</v>
      </c>
      <c r="I25" s="47">
        <v>0.54166666666666696</v>
      </c>
      <c r="J25" s="31">
        <v>71</v>
      </c>
      <c r="K25" s="45">
        <v>-0.375</v>
      </c>
      <c r="L25" s="45">
        <v>0.83</v>
      </c>
      <c r="M25" s="45">
        <v>0.75</v>
      </c>
      <c r="N25" s="44">
        <v>96</v>
      </c>
      <c r="O25" s="45">
        <v>104</v>
      </c>
      <c r="P25" s="45">
        <f t="shared" si="0"/>
        <v>32.714062499999997</v>
      </c>
      <c r="Q25" s="45">
        <f t="shared" si="1"/>
        <v>1606.4564516129033</v>
      </c>
      <c r="R25" s="55"/>
      <c r="S25" s="25"/>
      <c r="V25" s="31">
        <v>0.5</v>
      </c>
      <c r="W25" s="77">
        <v>106.56</v>
      </c>
      <c r="X25" s="47">
        <v>0.54166666666666696</v>
      </c>
      <c r="Y25" s="31">
        <v>71</v>
      </c>
      <c r="Z25" s="43">
        <v>0.625</v>
      </c>
      <c r="AA25" s="43">
        <v>0.5</v>
      </c>
      <c r="AB25" s="43">
        <v>1</v>
      </c>
      <c r="AC25" s="43">
        <v>96.8</v>
      </c>
      <c r="AD25" s="34">
        <v>80</v>
      </c>
      <c r="AE25" s="43">
        <f t="shared" si="2"/>
        <v>45.612499999999997</v>
      </c>
      <c r="AF25" s="43">
        <f t="shared" si="3"/>
        <v>2430.2339999999999</v>
      </c>
      <c r="AG25" s="45">
        <v>-0.375</v>
      </c>
      <c r="AH25" s="45">
        <v>0.5</v>
      </c>
      <c r="AI25" s="45">
        <v>1</v>
      </c>
      <c r="AJ25" s="45">
        <v>98.6</v>
      </c>
      <c r="AK25" s="44">
        <v>80</v>
      </c>
      <c r="AL25" s="45">
        <f t="shared" si="4"/>
        <v>46.912499999999994</v>
      </c>
      <c r="AM25" s="45">
        <f t="shared" si="5"/>
        <v>2499.4979999999996</v>
      </c>
      <c r="AN25" s="43">
        <v>-0.75</v>
      </c>
      <c r="AO25" s="43">
        <v>0.5</v>
      </c>
      <c r="AP25" s="43">
        <v>1</v>
      </c>
      <c r="AQ25" s="43">
        <v>95</v>
      </c>
      <c r="AR25" s="34">
        <v>80</v>
      </c>
      <c r="AS25" s="43">
        <f t="shared" si="6"/>
        <v>43.125</v>
      </c>
      <c r="AT25" s="43">
        <f t="shared" si="7"/>
        <v>2297.7000000000003</v>
      </c>
      <c r="AU25" s="45">
        <v>-5.125</v>
      </c>
      <c r="AV25" s="45">
        <v>0.5</v>
      </c>
      <c r="AW25" s="45">
        <v>1</v>
      </c>
      <c r="AX25" s="45">
        <v>96.8</v>
      </c>
      <c r="AY25" s="44">
        <v>80</v>
      </c>
      <c r="AZ25" s="45">
        <f t="shared" si="8"/>
        <v>42.737499999999997</v>
      </c>
      <c r="BA25" s="45">
        <f t="shared" si="9"/>
        <v>2277.0540000000001</v>
      </c>
      <c r="BB25" s="43">
        <v>-0.75</v>
      </c>
      <c r="BC25" s="43">
        <v>0.5</v>
      </c>
      <c r="BD25" s="43">
        <v>1</v>
      </c>
      <c r="BE25" s="43">
        <v>96.8</v>
      </c>
      <c r="BF25" s="34">
        <v>80</v>
      </c>
      <c r="BG25" s="43">
        <f t="shared" si="10"/>
        <v>44.924999999999997</v>
      </c>
      <c r="BH25" s="43">
        <f t="shared" si="11"/>
        <v>2393.6039999999998</v>
      </c>
      <c r="BK25" s="31">
        <v>0.5</v>
      </c>
      <c r="BL25" s="77">
        <v>106.56</v>
      </c>
      <c r="BM25" s="47">
        <v>0.54166666666666696</v>
      </c>
      <c r="BN25" s="31">
        <v>71</v>
      </c>
      <c r="BO25" s="45">
        <v>-0.375</v>
      </c>
      <c r="BP25" s="45">
        <v>0.83</v>
      </c>
      <c r="BQ25" s="45">
        <v>1</v>
      </c>
      <c r="BR25" s="44">
        <v>96</v>
      </c>
      <c r="BS25" s="45">
        <v>111.2</v>
      </c>
      <c r="BT25" s="45">
        <f t="shared" si="12"/>
        <v>36.418749999999996</v>
      </c>
      <c r="BU25" s="45">
        <f t="shared" si="13"/>
        <v>1940.3909999999998</v>
      </c>
      <c r="BV25" s="54"/>
      <c r="BW25" s="35"/>
      <c r="BX25" s="55"/>
      <c r="BY25" s="55"/>
      <c r="BZ25" s="55"/>
      <c r="CA25" s="35"/>
      <c r="CB25" s="55"/>
      <c r="CC25" s="55"/>
      <c r="CD25" s="55"/>
      <c r="CE25" s="48"/>
    </row>
    <row r="26" spans="7:83" x14ac:dyDescent="0.25">
      <c r="G26" s="31">
        <v>0.46082949308755761</v>
      </c>
      <c r="H26" s="77">
        <v>106.56</v>
      </c>
      <c r="I26" s="47">
        <v>0.58333333333333404</v>
      </c>
      <c r="J26" s="31">
        <v>77</v>
      </c>
      <c r="K26" s="45">
        <v>-0.375</v>
      </c>
      <c r="L26" s="45">
        <v>0.83</v>
      </c>
      <c r="M26" s="45">
        <v>0.75</v>
      </c>
      <c r="N26" s="44">
        <v>96.8</v>
      </c>
      <c r="O26" s="45">
        <v>104</v>
      </c>
      <c r="P26" s="45">
        <f t="shared" si="0"/>
        <v>37.049062499999991</v>
      </c>
      <c r="Q26" s="45">
        <f t="shared" si="1"/>
        <v>1819.3309216589857</v>
      </c>
      <c r="R26" s="55"/>
      <c r="S26" s="25"/>
      <c r="V26" s="31">
        <v>0.5</v>
      </c>
      <c r="W26" s="77">
        <v>106.56</v>
      </c>
      <c r="X26" s="47">
        <v>0.58333333333333404</v>
      </c>
      <c r="Y26" s="31">
        <v>77</v>
      </c>
      <c r="Z26" s="43">
        <v>0.625</v>
      </c>
      <c r="AA26" s="43">
        <v>0.5</v>
      </c>
      <c r="AB26" s="43">
        <v>1</v>
      </c>
      <c r="AC26" s="43">
        <v>96.8</v>
      </c>
      <c r="AD26" s="34">
        <v>80</v>
      </c>
      <c r="AE26" s="43">
        <f t="shared" si="2"/>
        <v>48.612499999999997</v>
      </c>
      <c r="AF26" s="43">
        <f t="shared" si="3"/>
        <v>2590.0740000000001</v>
      </c>
      <c r="AG26" s="45">
        <v>-0.375</v>
      </c>
      <c r="AH26" s="45">
        <v>0.5</v>
      </c>
      <c r="AI26" s="45">
        <v>1</v>
      </c>
      <c r="AJ26" s="45">
        <v>98.6</v>
      </c>
      <c r="AK26" s="44">
        <v>80</v>
      </c>
      <c r="AL26" s="45">
        <f t="shared" si="4"/>
        <v>49.912499999999994</v>
      </c>
      <c r="AM26" s="45">
        <f t="shared" si="5"/>
        <v>2659.3379999999997</v>
      </c>
      <c r="AN26" s="43">
        <v>-0.75</v>
      </c>
      <c r="AO26" s="43">
        <v>0.5</v>
      </c>
      <c r="AP26" s="43">
        <v>1</v>
      </c>
      <c r="AQ26" s="43">
        <v>95</v>
      </c>
      <c r="AR26" s="34">
        <v>80</v>
      </c>
      <c r="AS26" s="43">
        <f t="shared" si="6"/>
        <v>46.125</v>
      </c>
      <c r="AT26" s="43">
        <f t="shared" si="7"/>
        <v>2457.54</v>
      </c>
      <c r="AU26" s="45">
        <v>-5.125</v>
      </c>
      <c r="AV26" s="45">
        <v>0.5</v>
      </c>
      <c r="AW26" s="45">
        <v>1</v>
      </c>
      <c r="AX26" s="45">
        <v>96.8</v>
      </c>
      <c r="AY26" s="44">
        <v>80</v>
      </c>
      <c r="AZ26" s="45">
        <f t="shared" si="8"/>
        <v>45.737499999999997</v>
      </c>
      <c r="BA26" s="45">
        <f t="shared" si="9"/>
        <v>2436.8939999999998</v>
      </c>
      <c r="BB26" s="43">
        <v>-0.75</v>
      </c>
      <c r="BC26" s="43">
        <v>0.5</v>
      </c>
      <c r="BD26" s="43">
        <v>1</v>
      </c>
      <c r="BE26" s="43">
        <v>96.8</v>
      </c>
      <c r="BF26" s="34">
        <v>80</v>
      </c>
      <c r="BG26" s="43">
        <f t="shared" si="10"/>
        <v>47.924999999999997</v>
      </c>
      <c r="BH26" s="43">
        <f t="shared" si="11"/>
        <v>2553.444</v>
      </c>
      <c r="BK26" s="31">
        <v>0.5</v>
      </c>
      <c r="BL26" s="77">
        <v>106.56</v>
      </c>
      <c r="BM26" s="47">
        <v>0.58333333333333404</v>
      </c>
      <c r="BN26" s="31">
        <v>77</v>
      </c>
      <c r="BO26" s="45">
        <v>-0.375</v>
      </c>
      <c r="BP26" s="45">
        <v>0.83</v>
      </c>
      <c r="BQ26" s="45">
        <v>1</v>
      </c>
      <c r="BR26" s="44">
        <v>96.8</v>
      </c>
      <c r="BS26" s="45">
        <v>107.6</v>
      </c>
      <c r="BT26" s="45">
        <f t="shared" si="12"/>
        <v>45.798749999999998</v>
      </c>
      <c r="BU26" s="45">
        <f t="shared" si="13"/>
        <v>2440.1574000000001</v>
      </c>
      <c r="BV26" s="54"/>
      <c r="BW26" s="35"/>
      <c r="BX26" s="55"/>
      <c r="BY26" s="55"/>
      <c r="BZ26" s="55"/>
      <c r="CA26" s="35"/>
      <c r="CB26" s="55"/>
      <c r="CC26" s="55"/>
      <c r="CD26" s="55"/>
      <c r="CE26" s="48"/>
    </row>
    <row r="27" spans="7:83" x14ac:dyDescent="0.25">
      <c r="G27" s="31">
        <v>0.46082949308755761</v>
      </c>
      <c r="H27" s="77">
        <v>106.56</v>
      </c>
      <c r="I27" s="47">
        <v>0.625</v>
      </c>
      <c r="J27" s="31">
        <v>78</v>
      </c>
      <c r="K27" s="45">
        <v>-0.375</v>
      </c>
      <c r="L27" s="45">
        <v>0.83</v>
      </c>
      <c r="M27" s="45">
        <v>0.75</v>
      </c>
      <c r="N27" s="44">
        <v>89.6</v>
      </c>
      <c r="O27" s="45">
        <v>102.2</v>
      </c>
      <c r="P27" s="45">
        <f t="shared" si="0"/>
        <v>33.621562499999989</v>
      </c>
      <c r="Q27" s="45">
        <f t="shared" si="1"/>
        <v>1651.0201382488474</v>
      </c>
      <c r="R27" s="55"/>
      <c r="S27" s="25"/>
      <c r="V27" s="31">
        <v>0.5</v>
      </c>
      <c r="W27" s="77">
        <v>106.56</v>
      </c>
      <c r="X27" s="47">
        <v>0.625</v>
      </c>
      <c r="Y27" s="31">
        <v>78</v>
      </c>
      <c r="Z27" s="43">
        <v>0.625</v>
      </c>
      <c r="AA27" s="43">
        <v>0.5</v>
      </c>
      <c r="AB27" s="43">
        <v>1</v>
      </c>
      <c r="AC27" s="43">
        <v>96.8</v>
      </c>
      <c r="AD27" s="34">
        <v>80</v>
      </c>
      <c r="AE27" s="43">
        <f t="shared" si="2"/>
        <v>49.112499999999997</v>
      </c>
      <c r="AF27" s="43">
        <f t="shared" si="3"/>
        <v>2616.7139999999999</v>
      </c>
      <c r="AG27" s="45">
        <v>-0.375</v>
      </c>
      <c r="AH27" s="45">
        <v>0.5</v>
      </c>
      <c r="AI27" s="45">
        <v>1</v>
      </c>
      <c r="AJ27" s="45">
        <v>98.6</v>
      </c>
      <c r="AK27" s="44">
        <v>80</v>
      </c>
      <c r="AL27" s="45">
        <f t="shared" si="4"/>
        <v>50.412499999999994</v>
      </c>
      <c r="AM27" s="45">
        <f t="shared" si="5"/>
        <v>2685.9779999999996</v>
      </c>
      <c r="AN27" s="43">
        <v>-0.75</v>
      </c>
      <c r="AO27" s="43">
        <v>0.5</v>
      </c>
      <c r="AP27" s="43">
        <v>1</v>
      </c>
      <c r="AQ27" s="43">
        <v>95</v>
      </c>
      <c r="AR27" s="34">
        <v>80</v>
      </c>
      <c r="AS27" s="43">
        <f t="shared" si="6"/>
        <v>46.625</v>
      </c>
      <c r="AT27" s="43">
        <f t="shared" si="7"/>
        <v>2484.1799999999998</v>
      </c>
      <c r="AU27" s="45">
        <v>-5.125</v>
      </c>
      <c r="AV27" s="45">
        <v>0.5</v>
      </c>
      <c r="AW27" s="45">
        <v>1</v>
      </c>
      <c r="AX27" s="45">
        <v>96.8</v>
      </c>
      <c r="AY27" s="44">
        <v>80</v>
      </c>
      <c r="AZ27" s="45">
        <f t="shared" si="8"/>
        <v>46.237499999999997</v>
      </c>
      <c r="BA27" s="45">
        <f t="shared" si="9"/>
        <v>2463.5340000000001</v>
      </c>
      <c r="BB27" s="43">
        <v>-0.75</v>
      </c>
      <c r="BC27" s="43">
        <v>0.5</v>
      </c>
      <c r="BD27" s="43">
        <v>1</v>
      </c>
      <c r="BE27" s="43">
        <v>96.8</v>
      </c>
      <c r="BF27" s="34">
        <v>80</v>
      </c>
      <c r="BG27" s="43">
        <f t="shared" si="10"/>
        <v>48.424999999999997</v>
      </c>
      <c r="BH27" s="43">
        <f t="shared" si="11"/>
        <v>2580.0839999999998</v>
      </c>
      <c r="BK27" s="31">
        <v>0.5</v>
      </c>
      <c r="BL27" s="77">
        <v>106.56</v>
      </c>
      <c r="BM27" s="47">
        <v>0.625</v>
      </c>
      <c r="BN27" s="31">
        <v>78</v>
      </c>
      <c r="BO27" s="45">
        <v>-0.375</v>
      </c>
      <c r="BP27" s="45">
        <v>0.83</v>
      </c>
      <c r="BQ27" s="45">
        <v>1</v>
      </c>
      <c r="BR27" s="44">
        <v>89.6</v>
      </c>
      <c r="BS27" s="45">
        <v>104</v>
      </c>
      <c r="BT27" s="45">
        <f t="shared" si="12"/>
        <v>43.028749999999988</v>
      </c>
      <c r="BU27" s="45">
        <f t="shared" si="13"/>
        <v>2292.5717999999993</v>
      </c>
      <c r="BV27" s="54"/>
      <c r="BW27" s="35"/>
      <c r="BX27" s="55"/>
      <c r="BY27" s="55"/>
      <c r="BZ27" s="55"/>
      <c r="CA27" s="35"/>
      <c r="CB27" s="55"/>
      <c r="CC27" s="55"/>
      <c r="CD27" s="55"/>
      <c r="CE27" s="48"/>
    </row>
    <row r="28" spans="7:83" x14ac:dyDescent="0.25">
      <c r="G28" s="31">
        <v>0.46082949308755761</v>
      </c>
      <c r="H28" s="77">
        <v>106.56</v>
      </c>
      <c r="I28" s="47">
        <v>0.66666666666666696</v>
      </c>
      <c r="J28" s="31">
        <v>74</v>
      </c>
      <c r="K28" s="45">
        <v>-0.375</v>
      </c>
      <c r="L28" s="45">
        <v>0.83</v>
      </c>
      <c r="M28" s="45">
        <v>0.75</v>
      </c>
      <c r="N28" s="44">
        <v>87</v>
      </c>
      <c r="O28" s="45">
        <v>100.4</v>
      </c>
      <c r="P28" s="45">
        <f t="shared" si="0"/>
        <v>30.531562499999996</v>
      </c>
      <c r="Q28" s="45">
        <f t="shared" si="1"/>
        <v>1499.2826267281102</v>
      </c>
      <c r="R28" s="55"/>
      <c r="S28" s="25"/>
      <c r="V28" s="31">
        <v>0.5</v>
      </c>
      <c r="W28" s="77">
        <v>106.56</v>
      </c>
      <c r="X28" s="47">
        <v>0.66666666666666696</v>
      </c>
      <c r="Y28" s="31">
        <v>74</v>
      </c>
      <c r="Z28" s="43">
        <v>0.625</v>
      </c>
      <c r="AA28" s="43">
        <v>0.5</v>
      </c>
      <c r="AB28" s="43">
        <v>1</v>
      </c>
      <c r="AC28" s="43">
        <v>96.8</v>
      </c>
      <c r="AD28" s="34">
        <v>80</v>
      </c>
      <c r="AE28" s="43">
        <f t="shared" si="2"/>
        <v>47.112499999999997</v>
      </c>
      <c r="AF28" s="43">
        <f t="shared" si="3"/>
        <v>2510.154</v>
      </c>
      <c r="AG28" s="45">
        <v>-0.375</v>
      </c>
      <c r="AH28" s="45">
        <v>0.5</v>
      </c>
      <c r="AI28" s="45">
        <v>1</v>
      </c>
      <c r="AJ28" s="45">
        <v>98.6</v>
      </c>
      <c r="AK28" s="44">
        <v>80</v>
      </c>
      <c r="AL28" s="45">
        <f t="shared" si="4"/>
        <v>48.412499999999994</v>
      </c>
      <c r="AM28" s="45">
        <f t="shared" si="5"/>
        <v>2579.4179999999997</v>
      </c>
      <c r="AN28" s="43">
        <v>-0.75</v>
      </c>
      <c r="AO28" s="43">
        <v>0.5</v>
      </c>
      <c r="AP28" s="43">
        <v>1</v>
      </c>
      <c r="AQ28" s="43">
        <v>95</v>
      </c>
      <c r="AR28" s="34">
        <v>80</v>
      </c>
      <c r="AS28" s="43">
        <f t="shared" si="6"/>
        <v>44.625</v>
      </c>
      <c r="AT28" s="43">
        <f t="shared" si="7"/>
        <v>2377.62</v>
      </c>
      <c r="AU28" s="45">
        <v>-5.125</v>
      </c>
      <c r="AV28" s="45">
        <v>0.5</v>
      </c>
      <c r="AW28" s="45">
        <v>1</v>
      </c>
      <c r="AX28" s="45">
        <v>96.8</v>
      </c>
      <c r="AY28" s="44">
        <v>80</v>
      </c>
      <c r="AZ28" s="45">
        <f t="shared" si="8"/>
        <v>44.237499999999997</v>
      </c>
      <c r="BA28" s="45">
        <f t="shared" si="9"/>
        <v>2356.9739999999997</v>
      </c>
      <c r="BB28" s="43">
        <v>-0.75</v>
      </c>
      <c r="BC28" s="43">
        <v>0.5</v>
      </c>
      <c r="BD28" s="43">
        <v>1</v>
      </c>
      <c r="BE28" s="43">
        <v>96.8</v>
      </c>
      <c r="BF28" s="34">
        <v>80</v>
      </c>
      <c r="BG28" s="43">
        <f t="shared" si="10"/>
        <v>46.424999999999997</v>
      </c>
      <c r="BH28" s="43">
        <f t="shared" si="11"/>
        <v>2473.5239999999999</v>
      </c>
      <c r="BK28" s="31">
        <v>0.5</v>
      </c>
      <c r="BL28" s="77">
        <v>106.56</v>
      </c>
      <c r="BM28" s="47">
        <v>0.66666666666666696</v>
      </c>
      <c r="BN28" s="31">
        <v>74</v>
      </c>
      <c r="BO28" s="45">
        <v>-0.375</v>
      </c>
      <c r="BP28" s="45">
        <v>0.83</v>
      </c>
      <c r="BQ28" s="45">
        <v>1</v>
      </c>
      <c r="BR28" s="44">
        <v>87</v>
      </c>
      <c r="BS28" s="45">
        <v>100.4</v>
      </c>
      <c r="BT28" s="45">
        <f t="shared" si="12"/>
        <v>40.708749999999995</v>
      </c>
      <c r="BU28" s="45">
        <f t="shared" si="13"/>
        <v>2168.9621999999999</v>
      </c>
      <c r="BV28" s="54"/>
      <c r="BW28" s="35"/>
      <c r="BX28" s="55"/>
      <c r="BY28" s="55"/>
      <c r="BZ28" s="55"/>
      <c r="CA28" s="35"/>
      <c r="CB28" s="55"/>
      <c r="CC28" s="55"/>
      <c r="CD28" s="55"/>
      <c r="CE28" s="48"/>
    </row>
    <row r="29" spans="7:83" x14ac:dyDescent="0.25">
      <c r="G29" s="31">
        <v>0.46082949308755761</v>
      </c>
      <c r="H29" s="77">
        <v>106.56</v>
      </c>
      <c r="I29" s="47">
        <v>0.70833333333333404</v>
      </c>
      <c r="J29" s="31">
        <v>67</v>
      </c>
      <c r="K29" s="45">
        <v>-0.375</v>
      </c>
      <c r="L29" s="45">
        <v>0.83</v>
      </c>
      <c r="M29" s="45">
        <v>0.75</v>
      </c>
      <c r="N29" s="44">
        <v>84.2</v>
      </c>
      <c r="O29" s="45">
        <v>93.2</v>
      </c>
      <c r="P29" s="45">
        <f t="shared" si="0"/>
        <v>29.474062499999999</v>
      </c>
      <c r="Q29" s="45">
        <f t="shared" si="1"/>
        <v>1447.3530414746544</v>
      </c>
      <c r="R29" s="55"/>
      <c r="S29" s="25"/>
      <c r="V29" s="31">
        <v>0.5</v>
      </c>
      <c r="W29" s="77">
        <v>106.56</v>
      </c>
      <c r="X29" s="47">
        <v>0.70833333333333404</v>
      </c>
      <c r="Y29" s="31">
        <v>67</v>
      </c>
      <c r="Z29" s="43">
        <v>0.625</v>
      </c>
      <c r="AA29" s="43">
        <v>0.5</v>
      </c>
      <c r="AB29" s="43">
        <v>1</v>
      </c>
      <c r="AC29" s="43">
        <v>96.8</v>
      </c>
      <c r="AD29" s="34">
        <v>80</v>
      </c>
      <c r="AE29" s="43">
        <f t="shared" si="2"/>
        <v>43.612499999999997</v>
      </c>
      <c r="AF29" s="43">
        <f t="shared" si="3"/>
        <v>2323.674</v>
      </c>
      <c r="AG29" s="45">
        <v>-0.375</v>
      </c>
      <c r="AH29" s="45">
        <v>0.5</v>
      </c>
      <c r="AI29" s="45">
        <v>1</v>
      </c>
      <c r="AJ29" s="45">
        <v>98.6</v>
      </c>
      <c r="AK29" s="44">
        <v>80</v>
      </c>
      <c r="AL29" s="45">
        <f t="shared" si="4"/>
        <v>44.912499999999994</v>
      </c>
      <c r="AM29" s="45">
        <f t="shared" si="5"/>
        <v>2392.9379999999996</v>
      </c>
      <c r="AN29" s="43">
        <v>-0.75</v>
      </c>
      <c r="AO29" s="43">
        <v>0.5</v>
      </c>
      <c r="AP29" s="43">
        <v>1</v>
      </c>
      <c r="AQ29" s="43">
        <v>95</v>
      </c>
      <c r="AR29" s="34">
        <v>80</v>
      </c>
      <c r="AS29" s="43">
        <f t="shared" si="6"/>
        <v>41.125</v>
      </c>
      <c r="AT29" s="43">
        <f t="shared" si="7"/>
        <v>2191.14</v>
      </c>
      <c r="AU29" s="45">
        <v>-5.125</v>
      </c>
      <c r="AV29" s="45">
        <v>0.5</v>
      </c>
      <c r="AW29" s="45">
        <v>1</v>
      </c>
      <c r="AX29" s="45">
        <v>96.8</v>
      </c>
      <c r="AY29" s="44">
        <v>80</v>
      </c>
      <c r="AZ29" s="45">
        <f t="shared" si="8"/>
        <v>40.737499999999997</v>
      </c>
      <c r="BA29" s="45">
        <f t="shared" si="9"/>
        <v>2170.4939999999997</v>
      </c>
      <c r="BB29" s="43">
        <v>-0.75</v>
      </c>
      <c r="BC29" s="43">
        <v>0.5</v>
      </c>
      <c r="BD29" s="43">
        <v>1</v>
      </c>
      <c r="BE29" s="43">
        <v>96.8</v>
      </c>
      <c r="BF29" s="34">
        <v>80</v>
      </c>
      <c r="BG29" s="43">
        <f t="shared" si="10"/>
        <v>42.924999999999997</v>
      </c>
      <c r="BH29" s="43">
        <f t="shared" si="11"/>
        <v>2287.0439999999999</v>
      </c>
      <c r="BK29" s="31">
        <v>0.5</v>
      </c>
      <c r="BL29" s="77">
        <v>106.56</v>
      </c>
      <c r="BM29" s="47">
        <v>0.70833333333333404</v>
      </c>
      <c r="BN29" s="31">
        <v>67</v>
      </c>
      <c r="BO29" s="45">
        <v>-0.375</v>
      </c>
      <c r="BP29" s="45">
        <v>0.83</v>
      </c>
      <c r="BQ29" s="45">
        <v>1</v>
      </c>
      <c r="BR29" s="44">
        <v>84.2</v>
      </c>
      <c r="BS29" s="45">
        <v>95</v>
      </c>
      <c r="BT29" s="45">
        <f t="shared" si="12"/>
        <v>37.498750000000001</v>
      </c>
      <c r="BU29" s="45">
        <f t="shared" si="13"/>
        <v>1997.9334000000001</v>
      </c>
      <c r="BV29" s="54"/>
      <c r="BW29" s="35"/>
      <c r="BX29" s="55"/>
      <c r="BY29" s="55"/>
      <c r="BZ29" s="55"/>
      <c r="CA29" s="35"/>
      <c r="CB29" s="55"/>
      <c r="CC29" s="55"/>
      <c r="CD29" s="55"/>
      <c r="CE29" s="48"/>
    </row>
    <row r="30" spans="7:83" x14ac:dyDescent="0.25">
      <c r="G30" s="31">
        <v>0.46082949308755761</v>
      </c>
      <c r="H30" s="77">
        <v>106.56</v>
      </c>
      <c r="I30" s="47">
        <v>0.75</v>
      </c>
      <c r="J30" s="31">
        <v>56</v>
      </c>
      <c r="K30" s="45">
        <v>-0.375</v>
      </c>
      <c r="L30" s="45">
        <v>0.83</v>
      </c>
      <c r="M30" s="45">
        <v>0.75</v>
      </c>
      <c r="N30" s="44">
        <v>82.4</v>
      </c>
      <c r="O30" s="45">
        <v>86</v>
      </c>
      <c r="P30" s="45">
        <f t="shared" si="0"/>
        <v>26.676562500000003</v>
      </c>
      <c r="Q30" s="45">
        <f t="shared" si="1"/>
        <v>1309.9790322580648</v>
      </c>
      <c r="R30" s="55"/>
      <c r="S30" s="25"/>
      <c r="V30" s="31">
        <v>0.5</v>
      </c>
      <c r="W30" s="77">
        <v>106.56</v>
      </c>
      <c r="X30" s="47">
        <v>0.75</v>
      </c>
      <c r="Y30" s="31">
        <v>56</v>
      </c>
      <c r="Z30" s="43">
        <v>0.625</v>
      </c>
      <c r="AA30" s="43">
        <v>0.5</v>
      </c>
      <c r="AB30" s="43">
        <v>1</v>
      </c>
      <c r="AC30" s="43">
        <v>96.8</v>
      </c>
      <c r="AD30" s="34">
        <v>80</v>
      </c>
      <c r="AE30" s="43">
        <f t="shared" si="2"/>
        <v>38.112499999999997</v>
      </c>
      <c r="AF30" s="43">
        <f t="shared" si="3"/>
        <v>2030.6339999999998</v>
      </c>
      <c r="AG30" s="45">
        <v>-0.375</v>
      </c>
      <c r="AH30" s="45">
        <v>0.5</v>
      </c>
      <c r="AI30" s="45">
        <v>1</v>
      </c>
      <c r="AJ30" s="45">
        <v>98.6</v>
      </c>
      <c r="AK30" s="44">
        <v>80</v>
      </c>
      <c r="AL30" s="45">
        <f t="shared" si="4"/>
        <v>39.412499999999994</v>
      </c>
      <c r="AM30" s="45">
        <f t="shared" si="5"/>
        <v>2099.8979999999997</v>
      </c>
      <c r="AN30" s="43">
        <v>-0.75</v>
      </c>
      <c r="AO30" s="43">
        <v>0.5</v>
      </c>
      <c r="AP30" s="43">
        <v>1</v>
      </c>
      <c r="AQ30" s="43">
        <v>95</v>
      </c>
      <c r="AR30" s="34">
        <v>80</v>
      </c>
      <c r="AS30" s="43">
        <f t="shared" si="6"/>
        <v>35.625</v>
      </c>
      <c r="AT30" s="43">
        <f t="shared" si="7"/>
        <v>1898.1000000000001</v>
      </c>
      <c r="AU30" s="45">
        <v>-5.125</v>
      </c>
      <c r="AV30" s="45">
        <v>0.5</v>
      </c>
      <c r="AW30" s="45">
        <v>1</v>
      </c>
      <c r="AX30" s="45">
        <v>96.8</v>
      </c>
      <c r="AY30" s="44">
        <v>80</v>
      </c>
      <c r="AZ30" s="45">
        <f t="shared" si="8"/>
        <v>35.237499999999997</v>
      </c>
      <c r="BA30" s="45">
        <f t="shared" si="9"/>
        <v>1877.454</v>
      </c>
      <c r="BB30" s="43">
        <v>-0.75</v>
      </c>
      <c r="BC30" s="43">
        <v>0.5</v>
      </c>
      <c r="BD30" s="43">
        <v>1</v>
      </c>
      <c r="BE30" s="43">
        <v>96.8</v>
      </c>
      <c r="BF30" s="34">
        <v>80</v>
      </c>
      <c r="BG30" s="43">
        <f t="shared" si="10"/>
        <v>37.424999999999997</v>
      </c>
      <c r="BH30" s="43">
        <f t="shared" si="11"/>
        <v>1994.0039999999999</v>
      </c>
      <c r="BK30" s="31">
        <v>0.5</v>
      </c>
      <c r="BL30" s="77">
        <v>106.56</v>
      </c>
      <c r="BM30" s="47">
        <v>0.75</v>
      </c>
      <c r="BN30" s="31">
        <v>56</v>
      </c>
      <c r="BO30" s="45">
        <v>-0.375</v>
      </c>
      <c r="BP30" s="45">
        <v>0.83</v>
      </c>
      <c r="BQ30" s="45">
        <v>1</v>
      </c>
      <c r="BR30" s="44">
        <v>82.4</v>
      </c>
      <c r="BS30" s="45">
        <v>86</v>
      </c>
      <c r="BT30" s="45">
        <f t="shared" si="12"/>
        <v>35.568750000000001</v>
      </c>
      <c r="BU30" s="45">
        <f t="shared" si="13"/>
        <v>1895.1030000000001</v>
      </c>
      <c r="BV30" s="54"/>
      <c r="BW30" s="35"/>
      <c r="BX30" s="55"/>
      <c r="BY30" s="55"/>
      <c r="BZ30" s="55"/>
      <c r="CA30" s="35"/>
      <c r="CB30" s="55"/>
      <c r="CC30" s="55"/>
      <c r="CD30" s="55"/>
      <c r="CE30" s="48"/>
    </row>
    <row r="31" spans="7:83" x14ac:dyDescent="0.25">
      <c r="G31" s="31">
        <v>0.46082949308755761</v>
      </c>
      <c r="H31" s="77">
        <v>106.56</v>
      </c>
      <c r="I31" s="47">
        <v>0.79166666666666696</v>
      </c>
      <c r="J31" s="31">
        <v>42</v>
      </c>
      <c r="K31" s="45">
        <v>-0.375</v>
      </c>
      <c r="L31" s="45">
        <v>0.83</v>
      </c>
      <c r="M31" s="45">
        <v>0.75</v>
      </c>
      <c r="N31" s="44">
        <v>82.4</v>
      </c>
      <c r="O31" s="45">
        <v>82.4</v>
      </c>
      <c r="P31" s="45">
        <f t="shared" si="0"/>
        <v>20.661562499999999</v>
      </c>
      <c r="Q31" s="45">
        <f t="shared" si="1"/>
        <v>1014.6064976958526</v>
      </c>
      <c r="R31" s="55"/>
      <c r="S31" s="25"/>
      <c r="V31" s="31">
        <v>0.5</v>
      </c>
      <c r="W31" s="77">
        <v>106.56</v>
      </c>
      <c r="X31" s="47">
        <v>0.79166666666666696</v>
      </c>
      <c r="Y31" s="31">
        <v>42</v>
      </c>
      <c r="Z31" s="43">
        <v>0.625</v>
      </c>
      <c r="AA31" s="43">
        <v>0.5</v>
      </c>
      <c r="AB31" s="43">
        <v>1</v>
      </c>
      <c r="AC31" s="43">
        <v>96.8</v>
      </c>
      <c r="AD31" s="34">
        <v>80</v>
      </c>
      <c r="AE31" s="43">
        <f t="shared" si="2"/>
        <v>31.112499999999997</v>
      </c>
      <c r="AF31" s="43">
        <f t="shared" si="3"/>
        <v>1657.674</v>
      </c>
      <c r="AG31" s="45">
        <v>-0.375</v>
      </c>
      <c r="AH31" s="45">
        <v>0.5</v>
      </c>
      <c r="AI31" s="45">
        <v>1</v>
      </c>
      <c r="AJ31" s="45">
        <v>98.6</v>
      </c>
      <c r="AK31" s="44">
        <v>80</v>
      </c>
      <c r="AL31" s="45">
        <f t="shared" si="4"/>
        <v>32.412499999999994</v>
      </c>
      <c r="AM31" s="45">
        <f t="shared" si="5"/>
        <v>1726.9379999999996</v>
      </c>
      <c r="AN31" s="43">
        <v>-0.75</v>
      </c>
      <c r="AO31" s="43">
        <v>0.5</v>
      </c>
      <c r="AP31" s="43">
        <v>1</v>
      </c>
      <c r="AQ31" s="43">
        <v>95</v>
      </c>
      <c r="AR31" s="34">
        <v>80</v>
      </c>
      <c r="AS31" s="43">
        <f t="shared" si="6"/>
        <v>28.625</v>
      </c>
      <c r="AT31" s="43">
        <f t="shared" si="7"/>
        <v>1525.14</v>
      </c>
      <c r="AU31" s="45">
        <v>-5.125</v>
      </c>
      <c r="AV31" s="45">
        <v>0.5</v>
      </c>
      <c r="AW31" s="45">
        <v>1</v>
      </c>
      <c r="AX31" s="45">
        <v>96.8</v>
      </c>
      <c r="AY31" s="44">
        <v>80</v>
      </c>
      <c r="AZ31" s="45">
        <f t="shared" si="8"/>
        <v>28.237499999999997</v>
      </c>
      <c r="BA31" s="45">
        <f t="shared" si="9"/>
        <v>1504.4939999999999</v>
      </c>
      <c r="BB31" s="43">
        <v>-0.75</v>
      </c>
      <c r="BC31" s="43">
        <v>0.5</v>
      </c>
      <c r="BD31" s="43">
        <v>1</v>
      </c>
      <c r="BE31" s="43">
        <v>96.8</v>
      </c>
      <c r="BF31" s="34">
        <v>80</v>
      </c>
      <c r="BG31" s="43">
        <f t="shared" si="10"/>
        <v>30.424999999999997</v>
      </c>
      <c r="BH31" s="43">
        <f t="shared" si="11"/>
        <v>1621.0439999999999</v>
      </c>
      <c r="BK31" s="31">
        <v>0.5</v>
      </c>
      <c r="BL31" s="77">
        <v>106.56</v>
      </c>
      <c r="BM31" s="47">
        <v>0.79166666666666696</v>
      </c>
      <c r="BN31" s="31">
        <v>42</v>
      </c>
      <c r="BO31" s="45">
        <v>-0.375</v>
      </c>
      <c r="BP31" s="45">
        <v>0.83</v>
      </c>
      <c r="BQ31" s="45">
        <v>1</v>
      </c>
      <c r="BR31" s="44">
        <v>82.4</v>
      </c>
      <c r="BS31" s="45">
        <v>84.2</v>
      </c>
      <c r="BT31" s="45">
        <f t="shared" si="12"/>
        <v>25.748750000000001</v>
      </c>
      <c r="BU31" s="45">
        <f t="shared" si="13"/>
        <v>1371.8934000000002</v>
      </c>
      <c r="BV31" s="54"/>
      <c r="BW31" s="35"/>
      <c r="BX31" s="55"/>
      <c r="BY31" s="55"/>
      <c r="BZ31" s="55"/>
      <c r="CA31" s="35"/>
      <c r="CB31" s="55"/>
      <c r="CC31" s="55"/>
      <c r="CD31" s="55"/>
      <c r="CE31" s="48"/>
    </row>
    <row r="32" spans="7:83" x14ac:dyDescent="0.25">
      <c r="G32" s="31">
        <v>0.46082949308755761</v>
      </c>
      <c r="H32" s="77">
        <v>106.56</v>
      </c>
      <c r="I32" s="47">
        <v>0.83333333333333404</v>
      </c>
      <c r="J32" s="31">
        <v>28</v>
      </c>
      <c r="K32" s="45">
        <v>-0.375</v>
      </c>
      <c r="L32" s="45">
        <v>0.83</v>
      </c>
      <c r="M32" s="45">
        <v>0.75</v>
      </c>
      <c r="N32" s="44">
        <v>80.599999999999994</v>
      </c>
      <c r="O32" s="45">
        <v>80.599999999999994</v>
      </c>
      <c r="P32" s="45">
        <f t="shared" si="0"/>
        <v>11.946562499999999</v>
      </c>
      <c r="Q32" s="45">
        <f t="shared" si="1"/>
        <v>586.64778801843318</v>
      </c>
      <c r="R32" s="55"/>
      <c r="S32" s="25"/>
      <c r="V32" s="31">
        <v>0.5</v>
      </c>
      <c r="W32" s="77">
        <v>106.56</v>
      </c>
      <c r="X32" s="47">
        <v>0.83333333333333404</v>
      </c>
      <c r="Y32" s="31">
        <v>28</v>
      </c>
      <c r="Z32" s="43">
        <v>0.625</v>
      </c>
      <c r="AA32" s="43">
        <v>0.5</v>
      </c>
      <c r="AB32" s="43">
        <v>1</v>
      </c>
      <c r="AC32" s="43">
        <v>96.8</v>
      </c>
      <c r="AD32" s="34">
        <v>80</v>
      </c>
      <c r="AE32" s="43">
        <f t="shared" si="2"/>
        <v>24.112499999999997</v>
      </c>
      <c r="AF32" s="43">
        <f t="shared" si="3"/>
        <v>1284.7139999999999</v>
      </c>
      <c r="AG32" s="45">
        <v>-0.375</v>
      </c>
      <c r="AH32" s="45">
        <v>0.5</v>
      </c>
      <c r="AI32" s="45">
        <v>1</v>
      </c>
      <c r="AJ32" s="45">
        <v>98.6</v>
      </c>
      <c r="AK32" s="44">
        <v>80</v>
      </c>
      <c r="AL32" s="45">
        <f t="shared" si="4"/>
        <v>25.412499999999994</v>
      </c>
      <c r="AM32" s="45">
        <f t="shared" si="5"/>
        <v>1353.9779999999998</v>
      </c>
      <c r="AN32" s="43">
        <v>-0.75</v>
      </c>
      <c r="AO32" s="43">
        <v>0.5</v>
      </c>
      <c r="AP32" s="43">
        <v>1</v>
      </c>
      <c r="AQ32" s="43">
        <v>95</v>
      </c>
      <c r="AR32" s="34">
        <v>80</v>
      </c>
      <c r="AS32" s="43">
        <f t="shared" si="6"/>
        <v>21.625</v>
      </c>
      <c r="AT32" s="43">
        <f t="shared" si="7"/>
        <v>1152.18</v>
      </c>
      <c r="AU32" s="45">
        <v>-5.125</v>
      </c>
      <c r="AV32" s="45">
        <v>0.5</v>
      </c>
      <c r="AW32" s="45">
        <v>1</v>
      </c>
      <c r="AX32" s="45">
        <v>96.8</v>
      </c>
      <c r="AY32" s="44">
        <v>80</v>
      </c>
      <c r="AZ32" s="45">
        <f t="shared" si="8"/>
        <v>21.237499999999997</v>
      </c>
      <c r="BA32" s="45">
        <f t="shared" si="9"/>
        <v>1131.5339999999999</v>
      </c>
      <c r="BB32" s="43">
        <v>-0.75</v>
      </c>
      <c r="BC32" s="43">
        <v>0.5</v>
      </c>
      <c r="BD32" s="43">
        <v>1</v>
      </c>
      <c r="BE32" s="43">
        <v>96.8</v>
      </c>
      <c r="BF32" s="34">
        <v>80</v>
      </c>
      <c r="BG32" s="43">
        <f t="shared" si="10"/>
        <v>23.424999999999997</v>
      </c>
      <c r="BH32" s="43">
        <f t="shared" si="11"/>
        <v>1248.0839999999998</v>
      </c>
      <c r="BK32" s="31">
        <v>0.5</v>
      </c>
      <c r="BL32" s="77">
        <v>106.56</v>
      </c>
      <c r="BM32" s="47">
        <v>0.83333333333333404</v>
      </c>
      <c r="BN32" s="31">
        <v>28</v>
      </c>
      <c r="BO32" s="45">
        <v>-0.375</v>
      </c>
      <c r="BP32" s="45">
        <v>0.83</v>
      </c>
      <c r="BQ32" s="45">
        <v>1</v>
      </c>
      <c r="BR32" s="44">
        <v>80.599999999999994</v>
      </c>
      <c r="BS32" s="45">
        <v>82.4</v>
      </c>
      <c r="BT32" s="45">
        <f t="shared" si="12"/>
        <v>14.128749999999986</v>
      </c>
      <c r="BU32" s="45">
        <f t="shared" si="13"/>
        <v>752.77979999999923</v>
      </c>
      <c r="BV32" s="54"/>
      <c r="BW32" s="35"/>
      <c r="BX32" s="55"/>
      <c r="BY32" s="55"/>
      <c r="BZ32" s="55"/>
      <c r="CA32" s="35"/>
      <c r="CB32" s="55"/>
      <c r="CC32" s="55"/>
      <c r="CD32" s="55"/>
      <c r="CE32" s="48"/>
    </row>
    <row r="33" spans="6:83" x14ac:dyDescent="0.25">
      <c r="G33" s="31">
        <v>0.46082949308755761</v>
      </c>
      <c r="H33" s="77">
        <v>106.56</v>
      </c>
      <c r="I33" s="47">
        <v>0.875</v>
      </c>
      <c r="J33" s="31">
        <v>18</v>
      </c>
      <c r="K33" s="45">
        <v>-0.375</v>
      </c>
      <c r="L33" s="45">
        <v>0.83</v>
      </c>
      <c r="M33" s="45">
        <v>0.75</v>
      </c>
      <c r="N33" s="44">
        <v>80.599999999999994</v>
      </c>
      <c r="O33" s="45">
        <v>78.8</v>
      </c>
      <c r="P33" s="45">
        <f t="shared" si="0"/>
        <v>7.071562499999998</v>
      </c>
      <c r="Q33" s="45">
        <f t="shared" si="1"/>
        <v>347.25608294930868</v>
      </c>
      <c r="R33" s="55"/>
      <c r="S33" s="25"/>
      <c r="V33" s="31">
        <v>0.5</v>
      </c>
      <c r="W33" s="77">
        <v>106.56</v>
      </c>
      <c r="X33" s="47">
        <v>0.875</v>
      </c>
      <c r="Y33" s="31">
        <v>18</v>
      </c>
      <c r="Z33" s="43">
        <v>0.625</v>
      </c>
      <c r="AA33" s="43">
        <v>0.5</v>
      </c>
      <c r="AB33" s="43">
        <v>1</v>
      </c>
      <c r="AC33" s="43">
        <v>96.8</v>
      </c>
      <c r="AD33" s="34">
        <v>80</v>
      </c>
      <c r="AE33" s="43">
        <f t="shared" si="2"/>
        <v>19.112499999999997</v>
      </c>
      <c r="AF33" s="43">
        <f t="shared" si="3"/>
        <v>1018.3139999999999</v>
      </c>
      <c r="AG33" s="45">
        <v>-0.375</v>
      </c>
      <c r="AH33" s="45">
        <v>0.5</v>
      </c>
      <c r="AI33" s="45">
        <v>1</v>
      </c>
      <c r="AJ33" s="45">
        <v>98.6</v>
      </c>
      <c r="AK33" s="44">
        <v>80</v>
      </c>
      <c r="AL33" s="45">
        <f t="shared" si="4"/>
        <v>20.412499999999994</v>
      </c>
      <c r="AM33" s="45">
        <f t="shared" si="5"/>
        <v>1087.5779999999997</v>
      </c>
      <c r="AN33" s="43">
        <v>-0.75</v>
      </c>
      <c r="AO33" s="43">
        <v>0.5</v>
      </c>
      <c r="AP33" s="43">
        <v>1</v>
      </c>
      <c r="AQ33" s="43">
        <v>95</v>
      </c>
      <c r="AR33" s="34">
        <v>80</v>
      </c>
      <c r="AS33" s="43">
        <f t="shared" si="6"/>
        <v>16.625</v>
      </c>
      <c r="AT33" s="43">
        <f t="shared" si="7"/>
        <v>885.78</v>
      </c>
      <c r="AU33" s="45">
        <v>-5.125</v>
      </c>
      <c r="AV33" s="45">
        <v>0.5</v>
      </c>
      <c r="AW33" s="45">
        <v>1</v>
      </c>
      <c r="AX33" s="45">
        <v>96.8</v>
      </c>
      <c r="AY33" s="44">
        <v>80</v>
      </c>
      <c r="AZ33" s="45">
        <f t="shared" si="8"/>
        <v>16.237499999999997</v>
      </c>
      <c r="BA33" s="45">
        <f t="shared" si="9"/>
        <v>865.1339999999999</v>
      </c>
      <c r="BB33" s="43">
        <v>-0.75</v>
      </c>
      <c r="BC33" s="43">
        <v>0.5</v>
      </c>
      <c r="BD33" s="43">
        <v>1</v>
      </c>
      <c r="BE33" s="43">
        <v>96.8</v>
      </c>
      <c r="BF33" s="34">
        <v>80</v>
      </c>
      <c r="BG33" s="43">
        <f t="shared" si="10"/>
        <v>18.424999999999997</v>
      </c>
      <c r="BH33" s="43">
        <f t="shared" si="11"/>
        <v>981.68399999999986</v>
      </c>
      <c r="BK33" s="31">
        <v>0.5</v>
      </c>
      <c r="BL33" s="77">
        <v>106.56</v>
      </c>
      <c r="BM33" s="47">
        <v>0.875</v>
      </c>
      <c r="BN33" s="31">
        <v>18</v>
      </c>
      <c r="BO33" s="45">
        <v>-0.375</v>
      </c>
      <c r="BP33" s="45">
        <v>0.83</v>
      </c>
      <c r="BQ33" s="45">
        <v>1</v>
      </c>
      <c r="BR33" s="44">
        <v>80.599999999999994</v>
      </c>
      <c r="BS33" s="45">
        <v>80.599999999999994</v>
      </c>
      <c r="BT33" s="45">
        <f t="shared" si="12"/>
        <v>7.6287500000000001</v>
      </c>
      <c r="BU33" s="45">
        <f t="shared" si="13"/>
        <v>406.45980000000003</v>
      </c>
      <c r="BV33" s="54"/>
      <c r="BW33" s="35"/>
      <c r="BX33" s="55"/>
      <c r="BY33" s="55"/>
      <c r="BZ33" s="55"/>
      <c r="CA33" s="35"/>
      <c r="CB33" s="55"/>
      <c r="CC33" s="55"/>
      <c r="CD33" s="55"/>
      <c r="CE33" s="48"/>
    </row>
    <row r="34" spans="6:83" x14ac:dyDescent="0.25">
      <c r="G34" s="31">
        <v>0.46082949308755761</v>
      </c>
      <c r="H34" s="77">
        <v>106.56</v>
      </c>
      <c r="I34" s="47">
        <v>0.91666666666666696</v>
      </c>
      <c r="J34" s="31">
        <v>12</v>
      </c>
      <c r="K34" s="45">
        <v>-0.375</v>
      </c>
      <c r="L34" s="45">
        <v>0.83</v>
      </c>
      <c r="M34" s="45">
        <v>0.75</v>
      </c>
      <c r="N34" s="44">
        <v>81</v>
      </c>
      <c r="O34" s="45">
        <v>78.8</v>
      </c>
      <c r="P34" s="45">
        <f t="shared" si="0"/>
        <v>3.6365625000000019</v>
      </c>
      <c r="Q34" s="45">
        <f t="shared" si="1"/>
        <v>178.57700460829503</v>
      </c>
      <c r="R34" s="55"/>
      <c r="S34" s="25"/>
      <c r="V34" s="31">
        <v>0.5</v>
      </c>
      <c r="W34" s="77">
        <v>106.56</v>
      </c>
      <c r="X34" s="47">
        <v>0.91666666666666696</v>
      </c>
      <c r="Y34" s="31">
        <v>12</v>
      </c>
      <c r="Z34" s="43">
        <v>0.625</v>
      </c>
      <c r="AA34" s="43">
        <v>0.5</v>
      </c>
      <c r="AB34" s="43">
        <v>1</v>
      </c>
      <c r="AC34" s="43">
        <v>96.8</v>
      </c>
      <c r="AD34" s="34">
        <v>80</v>
      </c>
      <c r="AE34" s="43">
        <f t="shared" si="2"/>
        <v>16.112499999999997</v>
      </c>
      <c r="AF34" s="43">
        <f t="shared" si="3"/>
        <v>858.47399999999982</v>
      </c>
      <c r="AG34" s="45">
        <v>-0.375</v>
      </c>
      <c r="AH34" s="45">
        <v>0.5</v>
      </c>
      <c r="AI34" s="45">
        <v>1</v>
      </c>
      <c r="AJ34" s="45">
        <v>98.6</v>
      </c>
      <c r="AK34" s="44">
        <v>80</v>
      </c>
      <c r="AL34" s="45">
        <f t="shared" si="4"/>
        <v>17.412499999999994</v>
      </c>
      <c r="AM34" s="45">
        <f t="shared" si="5"/>
        <v>927.73799999999972</v>
      </c>
      <c r="AN34" s="43">
        <v>-0.75</v>
      </c>
      <c r="AO34" s="43">
        <v>0.5</v>
      </c>
      <c r="AP34" s="43">
        <v>1</v>
      </c>
      <c r="AQ34" s="43">
        <v>95</v>
      </c>
      <c r="AR34" s="34">
        <v>80</v>
      </c>
      <c r="AS34" s="43">
        <f t="shared" si="6"/>
        <v>13.625</v>
      </c>
      <c r="AT34" s="43">
        <f t="shared" si="7"/>
        <v>725.94</v>
      </c>
      <c r="AU34" s="45">
        <v>-5.125</v>
      </c>
      <c r="AV34" s="45">
        <v>0.5</v>
      </c>
      <c r="AW34" s="45">
        <v>1</v>
      </c>
      <c r="AX34" s="45">
        <v>96.8</v>
      </c>
      <c r="AY34" s="44">
        <v>80</v>
      </c>
      <c r="AZ34" s="45">
        <f t="shared" si="8"/>
        <v>13.237499999999997</v>
      </c>
      <c r="BA34" s="45">
        <f t="shared" si="9"/>
        <v>705.29399999999987</v>
      </c>
      <c r="BB34" s="43">
        <v>-0.75</v>
      </c>
      <c r="BC34" s="43">
        <v>0.5</v>
      </c>
      <c r="BD34" s="43">
        <v>1</v>
      </c>
      <c r="BE34" s="43">
        <v>96.8</v>
      </c>
      <c r="BF34" s="34">
        <v>80</v>
      </c>
      <c r="BG34" s="43">
        <f t="shared" si="10"/>
        <v>15.424999999999997</v>
      </c>
      <c r="BH34" s="43">
        <f t="shared" si="11"/>
        <v>821.84399999999982</v>
      </c>
      <c r="BK34" s="31">
        <v>0.5</v>
      </c>
      <c r="BL34" s="77">
        <v>106.56</v>
      </c>
      <c r="BM34" s="47">
        <v>0.91666666666666696</v>
      </c>
      <c r="BN34" s="31">
        <v>12</v>
      </c>
      <c r="BO34" s="45">
        <v>-0.375</v>
      </c>
      <c r="BP34" s="45">
        <v>0.83</v>
      </c>
      <c r="BQ34" s="45">
        <v>1</v>
      </c>
      <c r="BR34" s="44">
        <v>81</v>
      </c>
      <c r="BS34" s="45">
        <v>78.8</v>
      </c>
      <c r="BT34" s="45">
        <f t="shared" si="12"/>
        <v>4.8487500000000026</v>
      </c>
      <c r="BU34" s="45">
        <f t="shared" si="13"/>
        <v>258.34140000000014</v>
      </c>
      <c r="BV34" s="54"/>
      <c r="BW34" s="35"/>
      <c r="BX34" s="55"/>
      <c r="BY34" s="55"/>
      <c r="BZ34" s="55"/>
      <c r="CA34" s="35"/>
      <c r="CB34" s="55"/>
      <c r="CC34" s="55"/>
      <c r="CD34" s="55"/>
      <c r="CE34" s="48"/>
    </row>
    <row r="35" spans="6:83" x14ac:dyDescent="0.25">
      <c r="G35" s="31">
        <v>0.46082949308755761</v>
      </c>
      <c r="H35" s="77">
        <v>106.56</v>
      </c>
      <c r="I35" s="47">
        <v>0.95833333333333404</v>
      </c>
      <c r="J35" s="31">
        <v>8</v>
      </c>
      <c r="K35" s="45">
        <v>-0.375</v>
      </c>
      <c r="L35" s="45">
        <v>0.83</v>
      </c>
      <c r="M35" s="45">
        <v>0.75</v>
      </c>
      <c r="N35" s="44">
        <v>80.599999999999994</v>
      </c>
      <c r="O35" s="45">
        <v>78.8</v>
      </c>
      <c r="P35" s="45">
        <f t="shared" si="0"/>
        <v>0.84656249999999744</v>
      </c>
      <c r="Q35" s="45">
        <f t="shared" si="1"/>
        <v>41.571290322580523</v>
      </c>
      <c r="R35" s="55"/>
      <c r="S35" s="25"/>
      <c r="V35" s="31">
        <v>0.5</v>
      </c>
      <c r="W35" s="77">
        <v>106.56</v>
      </c>
      <c r="X35" s="47">
        <v>0.95833333333333404</v>
      </c>
      <c r="Y35" s="31">
        <v>8</v>
      </c>
      <c r="Z35" s="43">
        <v>0.625</v>
      </c>
      <c r="AA35" s="43">
        <v>0.5</v>
      </c>
      <c r="AB35" s="43">
        <v>1</v>
      </c>
      <c r="AC35" s="43">
        <v>96.8</v>
      </c>
      <c r="AD35" s="34">
        <v>80</v>
      </c>
      <c r="AE35" s="43">
        <f t="shared" si="2"/>
        <v>14.112499999999997</v>
      </c>
      <c r="AF35" s="43">
        <f t="shared" si="3"/>
        <v>751.91399999999987</v>
      </c>
      <c r="AG35" s="45">
        <v>-0.375</v>
      </c>
      <c r="AH35" s="45">
        <v>0.5</v>
      </c>
      <c r="AI35" s="45">
        <v>1</v>
      </c>
      <c r="AJ35" s="45">
        <v>98.6</v>
      </c>
      <c r="AK35" s="44">
        <v>80</v>
      </c>
      <c r="AL35" s="45">
        <f t="shared" si="4"/>
        <v>15.412499999999994</v>
      </c>
      <c r="AM35" s="45">
        <f t="shared" si="5"/>
        <v>821.17799999999977</v>
      </c>
      <c r="AN35" s="43">
        <v>-0.75</v>
      </c>
      <c r="AO35" s="43">
        <v>0.5</v>
      </c>
      <c r="AP35" s="43">
        <v>1</v>
      </c>
      <c r="AQ35" s="43">
        <v>95</v>
      </c>
      <c r="AR35" s="34">
        <v>80</v>
      </c>
      <c r="AS35" s="43">
        <f t="shared" si="6"/>
        <v>11.625</v>
      </c>
      <c r="AT35" s="43">
        <f t="shared" si="7"/>
        <v>619.38</v>
      </c>
      <c r="AU35" s="45">
        <v>-5.125</v>
      </c>
      <c r="AV35" s="45">
        <v>0.5</v>
      </c>
      <c r="AW35" s="45">
        <v>1</v>
      </c>
      <c r="AX35" s="45">
        <v>96.8</v>
      </c>
      <c r="AY35" s="44">
        <v>80</v>
      </c>
      <c r="AZ35" s="45">
        <f t="shared" si="8"/>
        <v>11.237499999999997</v>
      </c>
      <c r="BA35" s="45">
        <f t="shared" si="9"/>
        <v>598.73399999999981</v>
      </c>
      <c r="BB35" s="43">
        <v>-0.75</v>
      </c>
      <c r="BC35" s="43">
        <v>0.5</v>
      </c>
      <c r="BD35" s="43">
        <v>1</v>
      </c>
      <c r="BE35" s="43">
        <v>96.8</v>
      </c>
      <c r="BF35" s="34">
        <v>80</v>
      </c>
      <c r="BG35" s="43">
        <f t="shared" si="10"/>
        <v>13.424999999999997</v>
      </c>
      <c r="BH35" s="43">
        <f t="shared" si="11"/>
        <v>715.28399999999988</v>
      </c>
      <c r="BK35" s="31">
        <v>0.5</v>
      </c>
      <c r="BL35" s="77">
        <v>106.56</v>
      </c>
      <c r="BM35" s="47">
        <v>0.95833333333333404</v>
      </c>
      <c r="BN35" s="31">
        <v>8</v>
      </c>
      <c r="BO35" s="45">
        <v>-0.375</v>
      </c>
      <c r="BP35" s="45">
        <v>0.83</v>
      </c>
      <c r="BQ35" s="45">
        <v>1</v>
      </c>
      <c r="BR35" s="44">
        <v>80.599999999999994</v>
      </c>
      <c r="BS35" s="45">
        <v>78.8</v>
      </c>
      <c r="BT35" s="45">
        <f t="shared" si="12"/>
        <v>1.1287499999999966</v>
      </c>
      <c r="BU35" s="45">
        <f t="shared" si="13"/>
        <v>60.139799999999816</v>
      </c>
      <c r="BV35" s="54"/>
      <c r="BW35" s="35"/>
      <c r="BX35" s="55"/>
      <c r="BY35" s="55"/>
      <c r="BZ35" s="55"/>
      <c r="CA35" s="35"/>
      <c r="CB35" s="55"/>
      <c r="CC35" s="55"/>
      <c r="CD35" s="55"/>
      <c r="CE35" s="48"/>
    </row>
    <row r="36" spans="6:83" x14ac:dyDescent="0.25">
      <c r="G36" s="31">
        <v>0.46082949308755761</v>
      </c>
      <c r="H36" s="77">
        <v>106.56</v>
      </c>
      <c r="I36" s="47">
        <v>1</v>
      </c>
      <c r="J36" s="31">
        <v>5</v>
      </c>
      <c r="K36" s="45">
        <v>-0.375</v>
      </c>
      <c r="L36" s="45">
        <v>0.83</v>
      </c>
      <c r="M36" s="45">
        <v>0.75</v>
      </c>
      <c r="N36" s="44">
        <v>80.599999999999994</v>
      </c>
      <c r="O36" s="45">
        <v>77</v>
      </c>
      <c r="P36" s="45">
        <f t="shared" si="0"/>
        <v>0.32906249999999515</v>
      </c>
      <c r="Q36" s="45">
        <f t="shared" si="1"/>
        <v>16.158940092165661</v>
      </c>
      <c r="R36" s="55"/>
      <c r="S36" s="25"/>
      <c r="V36" s="31">
        <v>0.5</v>
      </c>
      <c r="W36" s="77">
        <v>106.56</v>
      </c>
      <c r="X36" s="47">
        <v>1</v>
      </c>
      <c r="Y36" s="31">
        <v>5</v>
      </c>
      <c r="Z36" s="43">
        <v>0.625</v>
      </c>
      <c r="AA36" s="43">
        <v>0.5</v>
      </c>
      <c r="AB36" s="43">
        <v>1</v>
      </c>
      <c r="AC36" s="43">
        <v>96.8</v>
      </c>
      <c r="AD36" s="34">
        <v>80</v>
      </c>
      <c r="AE36" s="43">
        <f t="shared" si="2"/>
        <v>12.612499999999997</v>
      </c>
      <c r="AF36" s="43">
        <f t="shared" si="3"/>
        <v>671.99399999999991</v>
      </c>
      <c r="AG36" s="45">
        <v>-0.375</v>
      </c>
      <c r="AH36" s="45">
        <v>0.5</v>
      </c>
      <c r="AI36" s="45">
        <v>1</v>
      </c>
      <c r="AJ36" s="45">
        <v>98.6</v>
      </c>
      <c r="AK36" s="44">
        <v>80</v>
      </c>
      <c r="AL36" s="45">
        <f t="shared" si="4"/>
        <v>13.912499999999994</v>
      </c>
      <c r="AM36" s="45">
        <f t="shared" si="5"/>
        <v>741.2579999999997</v>
      </c>
      <c r="AN36" s="43">
        <v>-0.75</v>
      </c>
      <c r="AO36" s="43">
        <v>0.5</v>
      </c>
      <c r="AP36" s="43">
        <v>1</v>
      </c>
      <c r="AQ36" s="43">
        <v>95</v>
      </c>
      <c r="AR36" s="34">
        <v>80</v>
      </c>
      <c r="AS36" s="43">
        <f t="shared" si="6"/>
        <v>10.125</v>
      </c>
      <c r="AT36" s="43">
        <f t="shared" si="7"/>
        <v>539.46</v>
      </c>
      <c r="AU36" s="45">
        <v>-5.125</v>
      </c>
      <c r="AV36" s="45">
        <v>0.5</v>
      </c>
      <c r="AW36" s="45">
        <v>1</v>
      </c>
      <c r="AX36" s="45">
        <v>96.8</v>
      </c>
      <c r="AY36" s="44">
        <v>80</v>
      </c>
      <c r="AZ36" s="45">
        <f t="shared" si="8"/>
        <v>9.7374999999999972</v>
      </c>
      <c r="BA36" s="45">
        <f t="shared" si="9"/>
        <v>518.81399999999985</v>
      </c>
      <c r="BB36" s="43">
        <v>-0.75</v>
      </c>
      <c r="BC36" s="43">
        <v>0.5</v>
      </c>
      <c r="BD36" s="43">
        <v>1</v>
      </c>
      <c r="BE36" s="43">
        <v>96.8</v>
      </c>
      <c r="BF36" s="34">
        <v>80</v>
      </c>
      <c r="BG36" s="43">
        <f t="shared" si="10"/>
        <v>11.924999999999997</v>
      </c>
      <c r="BH36" s="43">
        <f t="shared" si="11"/>
        <v>635.36399999999981</v>
      </c>
      <c r="BK36" s="31">
        <v>0.5</v>
      </c>
      <c r="BL36" s="77">
        <v>106.56</v>
      </c>
      <c r="BM36" s="47">
        <v>1</v>
      </c>
      <c r="BN36" s="31">
        <v>5</v>
      </c>
      <c r="BO36" s="45">
        <v>-0.375</v>
      </c>
      <c r="BP36" s="45">
        <v>0.83</v>
      </c>
      <c r="BQ36" s="45">
        <v>1</v>
      </c>
      <c r="BR36" s="44">
        <v>80.599999999999994</v>
      </c>
      <c r="BS36" s="45">
        <v>78.8</v>
      </c>
      <c r="BT36" s="45">
        <f t="shared" si="12"/>
        <v>-1.3612500000000032</v>
      </c>
      <c r="BU36" s="45">
        <f t="shared" si="13"/>
        <v>-72.527400000000171</v>
      </c>
      <c r="BV36" s="54"/>
      <c r="BW36" s="35"/>
      <c r="BX36" s="55"/>
      <c r="BY36" s="55"/>
      <c r="BZ36" s="55"/>
      <c r="CA36" s="35"/>
      <c r="CB36" s="55"/>
      <c r="CC36" s="55"/>
      <c r="CD36" s="55"/>
      <c r="CE36" s="48"/>
    </row>
    <row r="37" spans="6:83" x14ac:dyDescent="0.25"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55"/>
      <c r="Q37" s="55"/>
      <c r="R37" s="55"/>
      <c r="Y37" s="35"/>
      <c r="AE37" s="78"/>
      <c r="AF37" s="78"/>
      <c r="AG37" s="79"/>
      <c r="AH37" s="79"/>
      <c r="AI37" s="79"/>
      <c r="AJ37" s="79"/>
      <c r="AK37" s="79"/>
      <c r="AL37" s="78"/>
      <c r="AM37" s="78"/>
      <c r="AN37" s="79"/>
      <c r="AO37" s="79"/>
      <c r="AP37" s="79"/>
      <c r="AQ37" s="79"/>
      <c r="AR37" s="79"/>
      <c r="AS37" s="78"/>
      <c r="AT37" s="78"/>
      <c r="AU37" s="79"/>
      <c r="AV37" s="79"/>
      <c r="AW37" s="79"/>
      <c r="AX37" s="79"/>
      <c r="AY37" s="79"/>
      <c r="AZ37" s="78"/>
      <c r="BA37" s="78"/>
      <c r="BB37" s="79"/>
      <c r="BC37" s="79"/>
      <c r="BD37" s="79"/>
      <c r="BE37" s="79"/>
      <c r="BF37" s="79"/>
      <c r="BG37" s="78"/>
      <c r="BH37" s="78"/>
      <c r="BT37" s="78"/>
      <c r="BU37" s="78"/>
      <c r="BV37" s="49"/>
      <c r="BW37" s="49"/>
      <c r="BX37" s="49"/>
      <c r="BY37" s="49"/>
      <c r="BZ37" s="49"/>
      <c r="CA37" s="49"/>
      <c r="CB37" s="49"/>
      <c r="CC37" s="55"/>
      <c r="CD37" s="55"/>
      <c r="CE37" s="48"/>
    </row>
    <row r="38" spans="6:83" x14ac:dyDescent="0.25"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55"/>
      <c r="Q38" s="55"/>
      <c r="R38" s="55"/>
      <c r="AE38" s="78"/>
      <c r="AF38" s="78"/>
      <c r="AG38" s="79"/>
      <c r="AH38" s="79"/>
      <c r="AI38" s="79"/>
      <c r="AJ38" s="79"/>
      <c r="AK38" s="79"/>
      <c r="AL38" s="78"/>
      <c r="AM38" s="78"/>
      <c r="AN38" s="79"/>
      <c r="AO38" s="79"/>
      <c r="AP38" s="79"/>
      <c r="AQ38" s="79"/>
      <c r="AR38" s="79"/>
      <c r="AS38" s="78"/>
      <c r="AT38" s="78"/>
      <c r="AU38" s="79"/>
      <c r="AV38" s="79"/>
      <c r="AW38" s="79"/>
      <c r="AX38" s="79"/>
      <c r="AY38" s="79"/>
      <c r="AZ38" s="78"/>
      <c r="BA38" s="78"/>
      <c r="BB38" s="79"/>
      <c r="BC38" s="79"/>
      <c r="BD38" s="79"/>
      <c r="BE38" s="79"/>
      <c r="BF38" s="79"/>
      <c r="BG38" s="78"/>
      <c r="BH38" s="78"/>
      <c r="BT38" s="78"/>
      <c r="BU38" s="78"/>
      <c r="BV38" s="49"/>
      <c r="BW38" s="49"/>
      <c r="BX38" s="49"/>
      <c r="BY38" s="49"/>
      <c r="BZ38" s="49"/>
      <c r="CA38" s="49"/>
      <c r="CB38" s="49"/>
      <c r="CC38" s="55"/>
      <c r="CD38" s="55"/>
      <c r="CE38" s="48"/>
    </row>
    <row r="39" spans="6:83" x14ac:dyDescent="0.25">
      <c r="F39" s="49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55"/>
      <c r="V39" s="80" t="s">
        <v>22</v>
      </c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2"/>
      <c r="BT39" s="78"/>
      <c r="BU39" s="78"/>
      <c r="BV39" s="49"/>
      <c r="BW39" s="49"/>
      <c r="BX39" s="49"/>
      <c r="BY39" s="49"/>
      <c r="BZ39" s="49"/>
      <c r="CA39" s="49"/>
      <c r="CB39" s="49"/>
      <c r="CC39" s="55"/>
      <c r="CD39" s="55"/>
      <c r="CE39" s="48"/>
    </row>
    <row r="40" spans="6:83" x14ac:dyDescent="0.25">
      <c r="K40" s="83" t="s">
        <v>67</v>
      </c>
      <c r="L40" s="83"/>
      <c r="M40" s="83"/>
      <c r="N40" s="83"/>
      <c r="O40" s="83"/>
      <c r="P40" s="83"/>
      <c r="Q40" s="83"/>
      <c r="R40" s="55"/>
      <c r="V40" s="31"/>
      <c r="W40" s="31"/>
      <c r="X40" s="31"/>
      <c r="Y40" s="31"/>
      <c r="Z40" s="84" t="s">
        <v>0</v>
      </c>
      <c r="AA40" s="85"/>
      <c r="AB40" s="85"/>
      <c r="AC40" s="85"/>
      <c r="AD40" s="85"/>
      <c r="AE40" s="85"/>
      <c r="AF40" s="86"/>
      <c r="AG40" s="87" t="s">
        <v>1</v>
      </c>
      <c r="AH40" s="88"/>
      <c r="AI40" s="88"/>
      <c r="AJ40" s="88"/>
      <c r="AK40" s="88"/>
      <c r="AL40" s="88"/>
      <c r="AM40" s="89"/>
      <c r="AN40" s="84" t="s">
        <v>2</v>
      </c>
      <c r="AO40" s="85"/>
      <c r="AP40" s="85"/>
      <c r="AQ40" s="85"/>
      <c r="AR40" s="85"/>
      <c r="AS40" s="85"/>
      <c r="AT40" s="86"/>
      <c r="AU40" s="87" t="s">
        <v>3</v>
      </c>
      <c r="AV40" s="88"/>
      <c r="AW40" s="88"/>
      <c r="AX40" s="88"/>
      <c r="AY40" s="88"/>
      <c r="AZ40" s="88"/>
      <c r="BA40" s="89"/>
      <c r="BB40" s="84" t="s">
        <v>4</v>
      </c>
      <c r="BC40" s="85"/>
      <c r="BD40" s="85"/>
      <c r="BE40" s="85"/>
      <c r="BF40" s="85"/>
      <c r="BG40" s="85"/>
      <c r="BH40" s="86"/>
      <c r="BK40" s="75"/>
      <c r="BL40" s="75"/>
      <c r="BM40" s="75"/>
      <c r="BN40" s="75"/>
      <c r="BO40" s="72" t="s">
        <v>64</v>
      </c>
      <c r="BP40" s="73"/>
      <c r="BQ40" s="73"/>
      <c r="BR40" s="73"/>
      <c r="BS40" s="73"/>
      <c r="BT40" s="73"/>
      <c r="BU40" s="74"/>
      <c r="BV40" s="35"/>
      <c r="BW40" s="35"/>
      <c r="BX40" s="76"/>
      <c r="BY40" s="76"/>
      <c r="BZ40" s="76"/>
      <c r="CA40" s="76"/>
      <c r="CB40" s="76"/>
      <c r="CC40" s="76"/>
      <c r="CD40" s="76"/>
      <c r="CE40" s="48"/>
    </row>
    <row r="41" spans="6:83" x14ac:dyDescent="0.25">
      <c r="G41" s="31" t="s">
        <v>27</v>
      </c>
      <c r="H41" s="31" t="s">
        <v>26</v>
      </c>
      <c r="I41" s="31" t="s">
        <v>14</v>
      </c>
      <c r="J41" s="31" t="s">
        <v>15</v>
      </c>
      <c r="K41" s="44" t="s">
        <v>16</v>
      </c>
      <c r="L41" s="44" t="s">
        <v>17</v>
      </c>
      <c r="M41" s="44" t="s">
        <v>63</v>
      </c>
      <c r="N41" s="44" t="s">
        <v>18</v>
      </c>
      <c r="O41" s="45" t="s">
        <v>25</v>
      </c>
      <c r="P41" s="45" t="s">
        <v>19</v>
      </c>
      <c r="Q41" s="45" t="s">
        <v>20</v>
      </c>
      <c r="R41" s="55"/>
      <c r="V41" s="31" t="s">
        <v>27</v>
      </c>
      <c r="W41" s="31" t="s">
        <v>26</v>
      </c>
      <c r="X41" s="31" t="s">
        <v>14</v>
      </c>
      <c r="Y41" s="31" t="s">
        <v>15</v>
      </c>
      <c r="Z41" s="34" t="s">
        <v>16</v>
      </c>
      <c r="AA41" s="34" t="s">
        <v>17</v>
      </c>
      <c r="AB41" s="34" t="s">
        <v>63</v>
      </c>
      <c r="AC41" s="34" t="s">
        <v>18</v>
      </c>
      <c r="AD41" s="43" t="s">
        <v>25</v>
      </c>
      <c r="AE41" s="43" t="s">
        <v>19</v>
      </c>
      <c r="AF41" s="43" t="s">
        <v>20</v>
      </c>
      <c r="AG41" s="45" t="s">
        <v>16</v>
      </c>
      <c r="AH41" s="44" t="s">
        <v>17</v>
      </c>
      <c r="AI41" s="44" t="s">
        <v>63</v>
      </c>
      <c r="AJ41" s="45" t="s">
        <v>18</v>
      </c>
      <c r="AK41" s="45" t="s">
        <v>25</v>
      </c>
      <c r="AL41" s="45" t="s">
        <v>19</v>
      </c>
      <c r="AM41" s="45" t="s">
        <v>20</v>
      </c>
      <c r="AN41" s="34" t="s">
        <v>16</v>
      </c>
      <c r="AO41" s="34" t="s">
        <v>17</v>
      </c>
      <c r="AP41" s="34" t="s">
        <v>63</v>
      </c>
      <c r="AQ41" s="34" t="s">
        <v>18</v>
      </c>
      <c r="AR41" s="43" t="s">
        <v>25</v>
      </c>
      <c r="AS41" s="43" t="s">
        <v>19</v>
      </c>
      <c r="AT41" s="43" t="s">
        <v>20</v>
      </c>
      <c r="AU41" s="44" t="s">
        <v>16</v>
      </c>
      <c r="AV41" s="44" t="s">
        <v>17</v>
      </c>
      <c r="AW41" s="44" t="s">
        <v>63</v>
      </c>
      <c r="AX41" s="44" t="s">
        <v>18</v>
      </c>
      <c r="AY41" s="45" t="s">
        <v>25</v>
      </c>
      <c r="AZ41" s="45" t="s">
        <v>19</v>
      </c>
      <c r="BA41" s="45" t="s">
        <v>20</v>
      </c>
      <c r="BB41" s="34" t="s">
        <v>16</v>
      </c>
      <c r="BC41" s="34" t="s">
        <v>17</v>
      </c>
      <c r="BD41" s="34" t="s">
        <v>63</v>
      </c>
      <c r="BE41" s="34" t="s">
        <v>18</v>
      </c>
      <c r="BF41" s="43" t="s">
        <v>25</v>
      </c>
      <c r="BG41" s="43" t="s">
        <v>19</v>
      </c>
      <c r="BH41" s="43" t="s">
        <v>20</v>
      </c>
      <c r="BK41" s="31" t="s">
        <v>27</v>
      </c>
      <c r="BL41" s="31" t="s">
        <v>26</v>
      </c>
      <c r="BM41" s="31" t="s">
        <v>14</v>
      </c>
      <c r="BN41" s="31" t="s">
        <v>15</v>
      </c>
      <c r="BO41" s="44" t="s">
        <v>16</v>
      </c>
      <c r="BP41" s="44" t="s">
        <v>17</v>
      </c>
      <c r="BQ41" s="44" t="s">
        <v>63</v>
      </c>
      <c r="BR41" s="44" t="s">
        <v>18</v>
      </c>
      <c r="BS41" s="45" t="s">
        <v>25</v>
      </c>
      <c r="BT41" s="45" t="s">
        <v>19</v>
      </c>
      <c r="BU41" s="45" t="s">
        <v>20</v>
      </c>
      <c r="BV41" s="35"/>
      <c r="BW41" s="35"/>
      <c r="BX41" s="35"/>
      <c r="BY41" s="35"/>
      <c r="BZ41" s="35"/>
      <c r="CA41" s="35"/>
      <c r="CB41" s="55"/>
      <c r="CC41" s="55"/>
      <c r="CD41" s="55"/>
      <c r="CE41" s="48"/>
    </row>
    <row r="42" spans="6:83" x14ac:dyDescent="0.25">
      <c r="G42" s="31">
        <v>0.46082949308755761</v>
      </c>
      <c r="H42" s="77">
        <v>1370.4</v>
      </c>
      <c r="I42" s="47">
        <v>4.1666666666666664E-2</v>
      </c>
      <c r="J42" s="31">
        <v>2</v>
      </c>
      <c r="K42" s="45">
        <v>-0.375</v>
      </c>
      <c r="L42" s="45">
        <v>0.83</v>
      </c>
      <c r="M42" s="45">
        <v>0.75</v>
      </c>
      <c r="N42" s="44">
        <v>80</v>
      </c>
      <c r="O42" s="45">
        <v>78.8</v>
      </c>
      <c r="P42" s="45">
        <f t="shared" ref="P42:P65" si="14">((J42+K42)*L42+(78-O42)+(N42-85))*M42</f>
        <v>-3.3384374999999977</v>
      </c>
      <c r="Q42" s="45">
        <f t="shared" ref="Q42:Q65" si="15">P42*H42*G42</f>
        <v>-2108.2925115207358</v>
      </c>
      <c r="R42" s="55"/>
      <c r="V42" s="31">
        <v>0.5</v>
      </c>
      <c r="W42" s="77">
        <v>1370.4</v>
      </c>
      <c r="X42" s="47">
        <v>4.1666666666666664E-2</v>
      </c>
      <c r="Y42" s="31">
        <v>2</v>
      </c>
      <c r="Z42" s="43">
        <v>-1</v>
      </c>
      <c r="AA42" s="43">
        <v>0.5</v>
      </c>
      <c r="AB42" s="43">
        <v>1</v>
      </c>
      <c r="AC42" s="43">
        <v>96.8</v>
      </c>
      <c r="AD42" s="34">
        <v>80</v>
      </c>
      <c r="AE42" s="43">
        <f t="shared" ref="AE42:AE65" si="16">((Y42+Z42)*AA42+(78-AD42)+(AC42-85))*AB42</f>
        <v>10.299999999999997</v>
      </c>
      <c r="AF42" s="43">
        <f t="shared" ref="AF42:AF65" si="17">AE42*W42*V42</f>
        <v>7057.5599999999986</v>
      </c>
      <c r="AG42" s="45">
        <v>-0.125</v>
      </c>
      <c r="AH42" s="45">
        <v>0.5</v>
      </c>
      <c r="AI42" s="45">
        <v>1</v>
      </c>
      <c r="AJ42" s="45">
        <v>98.6</v>
      </c>
      <c r="AK42" s="44">
        <v>80</v>
      </c>
      <c r="AL42" s="45">
        <f t="shared" ref="AL42:AL65" si="18">((Y42+AG42)*AH42+(78-AK42)+(AJ42-85))*AI42</f>
        <v>12.537499999999994</v>
      </c>
      <c r="AM42" s="45">
        <f t="shared" ref="AM42:AM65" si="19">V42*W42*AL42</f>
        <v>8590.6949999999961</v>
      </c>
      <c r="AN42" s="43">
        <v>-0.125</v>
      </c>
      <c r="AO42" s="43">
        <v>0.5</v>
      </c>
      <c r="AP42" s="43">
        <v>1</v>
      </c>
      <c r="AQ42" s="43">
        <v>95</v>
      </c>
      <c r="AR42" s="34">
        <v>80</v>
      </c>
      <c r="AS42" s="43">
        <f t="shared" ref="AS42:AS65" si="20">((Y42+AN42)*AO42+(78-AR42)+(AQ42-85))*AP42</f>
        <v>8.9375</v>
      </c>
      <c r="AT42" s="43">
        <f t="shared" ref="AT42:AT65" si="21">AS42*W42*V42</f>
        <v>6123.9750000000004</v>
      </c>
      <c r="AU42" s="45">
        <v>-0.125</v>
      </c>
      <c r="AV42" s="45">
        <v>0.5</v>
      </c>
      <c r="AW42" s="45">
        <v>1</v>
      </c>
      <c r="AX42" s="45">
        <v>96.8</v>
      </c>
      <c r="AY42" s="44">
        <v>80</v>
      </c>
      <c r="AZ42" s="45">
        <f t="shared" ref="AZ42:AZ65" si="22">((Y42+AU42)*AV42+(78-AY42)+(AX42-85))*AW42</f>
        <v>10.737499999999997</v>
      </c>
      <c r="BA42" s="45">
        <f t="shared" ref="BA42:BA65" si="23">AZ42*W42*V42</f>
        <v>7357.3349999999982</v>
      </c>
      <c r="BB42" s="43">
        <v>-0.125</v>
      </c>
      <c r="BC42" s="43">
        <v>0.5</v>
      </c>
      <c r="BD42" s="43">
        <v>1</v>
      </c>
      <c r="BE42" s="43">
        <v>96.8</v>
      </c>
      <c r="BF42" s="34">
        <v>80</v>
      </c>
      <c r="BG42" s="43">
        <f t="shared" ref="BG42:BG65" si="24">((Y42+BB42)*BC42+(78-BF42)+(BE42-85))*BD42</f>
        <v>10.737499999999997</v>
      </c>
      <c r="BH42" s="43">
        <f t="shared" ref="BH42:BH65" si="25">V42*W42*BG42</f>
        <v>7357.3349999999982</v>
      </c>
      <c r="BK42" s="31">
        <v>0.5</v>
      </c>
      <c r="BL42" s="77">
        <v>1370.4</v>
      </c>
      <c r="BM42" s="47">
        <v>4.1666666666666664E-2</v>
      </c>
      <c r="BN42" s="31">
        <v>2</v>
      </c>
      <c r="BO42" s="45">
        <v>-0.375</v>
      </c>
      <c r="BP42" s="45">
        <v>0.83</v>
      </c>
      <c r="BQ42" s="45">
        <v>1</v>
      </c>
      <c r="BR42" s="44">
        <v>80</v>
      </c>
      <c r="BS42" s="45">
        <v>78.709999999999994</v>
      </c>
      <c r="BT42" s="45">
        <f t="shared" ref="BT42:BT65" si="26">((BN42+BO42)*BP42+(78-BS42)+(BR42-85))*BQ42</f>
        <v>-4.3612499999999939</v>
      </c>
      <c r="BU42" s="45">
        <f t="shared" ref="BU42:BU65" si="27">BT42*BL42*BK42</f>
        <v>-2988.328499999996</v>
      </c>
      <c r="BV42" s="54"/>
      <c r="BW42" s="35"/>
      <c r="BX42" s="55"/>
      <c r="BY42" s="55"/>
      <c r="BZ42" s="55"/>
      <c r="CA42" s="35"/>
      <c r="CB42" s="55"/>
      <c r="CC42" s="55"/>
      <c r="CD42" s="55"/>
      <c r="CE42" s="48"/>
    </row>
    <row r="43" spans="6:83" x14ac:dyDescent="0.25">
      <c r="G43" s="31">
        <v>0.46082949308755761</v>
      </c>
      <c r="H43" s="77">
        <v>1370.4</v>
      </c>
      <c r="I43" s="47">
        <v>8.3333333333333329E-2</v>
      </c>
      <c r="J43" s="31">
        <v>0</v>
      </c>
      <c r="K43" s="45">
        <v>-0.375</v>
      </c>
      <c r="L43" s="45">
        <v>0.83</v>
      </c>
      <c r="M43" s="45">
        <v>0.75</v>
      </c>
      <c r="N43" s="44">
        <v>78.8</v>
      </c>
      <c r="O43" s="45">
        <v>78.8</v>
      </c>
      <c r="P43" s="45">
        <f t="shared" si="14"/>
        <v>-5.4834375</v>
      </c>
      <c r="Q43" s="45">
        <f t="shared" si="15"/>
        <v>-3462.904493087558</v>
      </c>
      <c r="R43" s="55"/>
      <c r="V43" s="31">
        <v>0.5</v>
      </c>
      <c r="W43" s="77">
        <v>1370.4</v>
      </c>
      <c r="X43" s="47">
        <v>8.3333333333333329E-2</v>
      </c>
      <c r="Y43" s="31">
        <v>0</v>
      </c>
      <c r="Z43" s="43">
        <v>-1</v>
      </c>
      <c r="AA43" s="43">
        <v>0.5</v>
      </c>
      <c r="AB43" s="43">
        <v>1</v>
      </c>
      <c r="AC43" s="43">
        <v>96.8</v>
      </c>
      <c r="AD43" s="34">
        <v>80</v>
      </c>
      <c r="AE43" s="43">
        <f t="shared" si="16"/>
        <v>9.2999999999999972</v>
      </c>
      <c r="AF43" s="43">
        <f t="shared" si="17"/>
        <v>6372.3599999999988</v>
      </c>
      <c r="AG43" s="45">
        <v>-0.125</v>
      </c>
      <c r="AH43" s="45">
        <v>0.5</v>
      </c>
      <c r="AI43" s="45">
        <v>1</v>
      </c>
      <c r="AJ43" s="45">
        <v>98.6</v>
      </c>
      <c r="AK43" s="44">
        <v>80</v>
      </c>
      <c r="AL43" s="45">
        <f t="shared" si="18"/>
        <v>11.537499999999994</v>
      </c>
      <c r="AM43" s="45">
        <f t="shared" si="19"/>
        <v>7905.4949999999963</v>
      </c>
      <c r="AN43" s="43">
        <v>-0.125</v>
      </c>
      <c r="AO43" s="43">
        <v>0.5</v>
      </c>
      <c r="AP43" s="43">
        <v>1</v>
      </c>
      <c r="AQ43" s="43">
        <v>95</v>
      </c>
      <c r="AR43" s="34">
        <v>80</v>
      </c>
      <c r="AS43" s="43">
        <f t="shared" si="20"/>
        <v>7.9375</v>
      </c>
      <c r="AT43" s="43">
        <f t="shared" si="21"/>
        <v>5438.7750000000005</v>
      </c>
      <c r="AU43" s="45">
        <v>-0.125</v>
      </c>
      <c r="AV43" s="45">
        <v>0.5</v>
      </c>
      <c r="AW43" s="45">
        <v>1</v>
      </c>
      <c r="AX43" s="45">
        <v>96.8</v>
      </c>
      <c r="AY43" s="44">
        <v>80</v>
      </c>
      <c r="AZ43" s="45">
        <f t="shared" si="22"/>
        <v>9.7374999999999972</v>
      </c>
      <c r="BA43" s="45">
        <f t="shared" si="23"/>
        <v>6672.1349999999984</v>
      </c>
      <c r="BB43" s="43">
        <v>-0.125</v>
      </c>
      <c r="BC43" s="43">
        <v>0.5</v>
      </c>
      <c r="BD43" s="43">
        <v>1</v>
      </c>
      <c r="BE43" s="43">
        <v>96.8</v>
      </c>
      <c r="BF43" s="34">
        <v>80</v>
      </c>
      <c r="BG43" s="43">
        <f t="shared" si="24"/>
        <v>9.7374999999999972</v>
      </c>
      <c r="BH43" s="43">
        <f t="shared" si="25"/>
        <v>6672.1349999999984</v>
      </c>
      <c r="BK43" s="31">
        <v>0.5</v>
      </c>
      <c r="BL43" s="77">
        <v>1370.4</v>
      </c>
      <c r="BM43" s="47">
        <v>8.3333333333333329E-2</v>
      </c>
      <c r="BN43" s="31">
        <v>0</v>
      </c>
      <c r="BO43" s="45">
        <v>-0.375</v>
      </c>
      <c r="BP43" s="45">
        <v>0.83</v>
      </c>
      <c r="BQ43" s="45">
        <v>1</v>
      </c>
      <c r="BR43" s="44">
        <v>78.8</v>
      </c>
      <c r="BS43" s="45">
        <v>78.8</v>
      </c>
      <c r="BT43" s="45">
        <f t="shared" si="26"/>
        <v>-7.3112500000000002</v>
      </c>
      <c r="BU43" s="45">
        <f t="shared" si="27"/>
        <v>-5009.6685000000007</v>
      </c>
      <c r="BV43" s="54"/>
      <c r="BW43" s="35"/>
      <c r="BX43" s="55"/>
      <c r="BY43" s="55"/>
      <c r="BZ43" s="55"/>
      <c r="CA43" s="35"/>
      <c r="CB43" s="55"/>
      <c r="CC43" s="55"/>
      <c r="CD43" s="55"/>
      <c r="CE43" s="48"/>
    </row>
    <row r="44" spans="6:83" x14ac:dyDescent="0.25">
      <c r="G44" s="31">
        <v>0.46082949308755761</v>
      </c>
      <c r="H44" s="77">
        <v>1370.4</v>
      </c>
      <c r="I44" s="47">
        <v>0.125</v>
      </c>
      <c r="J44" s="31">
        <v>-2</v>
      </c>
      <c r="K44" s="45">
        <v>-0.375</v>
      </c>
      <c r="L44" s="45">
        <v>0.83</v>
      </c>
      <c r="M44" s="45">
        <v>0.75</v>
      </c>
      <c r="N44" s="44">
        <v>78.8</v>
      </c>
      <c r="O44" s="45">
        <v>78.8</v>
      </c>
      <c r="P44" s="45">
        <f t="shared" si="14"/>
        <v>-6.7284375000000001</v>
      </c>
      <c r="Q44" s="45">
        <f t="shared" si="15"/>
        <v>-4249.1478110599082</v>
      </c>
      <c r="R44" s="55"/>
      <c r="V44" s="31">
        <v>0.5</v>
      </c>
      <c r="W44" s="77">
        <v>1370.4</v>
      </c>
      <c r="X44" s="47">
        <v>0.125</v>
      </c>
      <c r="Y44" s="31">
        <v>-2</v>
      </c>
      <c r="Z44" s="43">
        <v>-1</v>
      </c>
      <c r="AA44" s="43">
        <v>0.5</v>
      </c>
      <c r="AB44" s="43">
        <v>1</v>
      </c>
      <c r="AC44" s="43">
        <v>96.8</v>
      </c>
      <c r="AD44" s="34">
        <v>80</v>
      </c>
      <c r="AE44" s="43">
        <f t="shared" si="16"/>
        <v>8.2999999999999972</v>
      </c>
      <c r="AF44" s="43">
        <f t="shared" si="17"/>
        <v>5687.159999999998</v>
      </c>
      <c r="AG44" s="45">
        <v>-0.125</v>
      </c>
      <c r="AH44" s="45">
        <v>0.5</v>
      </c>
      <c r="AI44" s="45">
        <v>1</v>
      </c>
      <c r="AJ44" s="45">
        <v>98.6</v>
      </c>
      <c r="AK44" s="44">
        <v>80</v>
      </c>
      <c r="AL44" s="45">
        <f t="shared" si="18"/>
        <v>10.537499999999994</v>
      </c>
      <c r="AM44" s="45">
        <f t="shared" si="19"/>
        <v>7220.2949999999964</v>
      </c>
      <c r="AN44" s="43">
        <v>-0.125</v>
      </c>
      <c r="AO44" s="43">
        <v>0.5</v>
      </c>
      <c r="AP44" s="43">
        <v>1</v>
      </c>
      <c r="AQ44" s="43">
        <v>95</v>
      </c>
      <c r="AR44" s="34">
        <v>80</v>
      </c>
      <c r="AS44" s="43">
        <f t="shared" si="20"/>
        <v>6.9375</v>
      </c>
      <c r="AT44" s="43">
        <f t="shared" si="21"/>
        <v>4753.5750000000007</v>
      </c>
      <c r="AU44" s="45">
        <v>-0.125</v>
      </c>
      <c r="AV44" s="45">
        <v>0.5</v>
      </c>
      <c r="AW44" s="45">
        <v>1</v>
      </c>
      <c r="AX44" s="45">
        <v>96.8</v>
      </c>
      <c r="AY44" s="44">
        <v>80</v>
      </c>
      <c r="AZ44" s="45">
        <f t="shared" si="22"/>
        <v>8.7374999999999972</v>
      </c>
      <c r="BA44" s="45">
        <f t="shared" si="23"/>
        <v>5986.9349999999986</v>
      </c>
      <c r="BB44" s="43">
        <v>-0.125</v>
      </c>
      <c r="BC44" s="43">
        <v>0.5</v>
      </c>
      <c r="BD44" s="43">
        <v>1</v>
      </c>
      <c r="BE44" s="43">
        <v>96.8</v>
      </c>
      <c r="BF44" s="34">
        <v>80</v>
      </c>
      <c r="BG44" s="43">
        <f t="shared" si="24"/>
        <v>8.7374999999999972</v>
      </c>
      <c r="BH44" s="43">
        <f t="shared" si="25"/>
        <v>5986.9349999999986</v>
      </c>
      <c r="BK44" s="31">
        <v>0.5</v>
      </c>
      <c r="BL44" s="77">
        <v>1370.4</v>
      </c>
      <c r="BM44" s="47">
        <v>0.125</v>
      </c>
      <c r="BN44" s="31">
        <v>-2</v>
      </c>
      <c r="BO44" s="45">
        <v>-0.375</v>
      </c>
      <c r="BP44" s="45">
        <v>0.83</v>
      </c>
      <c r="BQ44" s="45">
        <v>1</v>
      </c>
      <c r="BR44" s="44">
        <v>78.8</v>
      </c>
      <c r="BS44" s="45">
        <v>78.8</v>
      </c>
      <c r="BT44" s="45">
        <f t="shared" si="26"/>
        <v>-8.9712499999999995</v>
      </c>
      <c r="BU44" s="45">
        <f t="shared" si="27"/>
        <v>-6147.1005000000005</v>
      </c>
      <c r="BV44" s="54"/>
      <c r="BW44" s="35"/>
      <c r="BX44" s="55"/>
      <c r="BY44" s="55"/>
      <c r="BZ44" s="55"/>
      <c r="CA44" s="35"/>
      <c r="CB44" s="55"/>
      <c r="CC44" s="55"/>
      <c r="CD44" s="55"/>
      <c r="CE44" s="48"/>
    </row>
    <row r="45" spans="6:83" x14ac:dyDescent="0.25">
      <c r="G45" s="31">
        <v>0.46082949308755761</v>
      </c>
      <c r="H45" s="77">
        <v>1370.4</v>
      </c>
      <c r="I45" s="47">
        <v>0.16666666666666699</v>
      </c>
      <c r="J45" s="31">
        <v>-3</v>
      </c>
      <c r="K45" s="45">
        <v>-0.375</v>
      </c>
      <c r="L45" s="45">
        <v>0.83</v>
      </c>
      <c r="M45" s="45">
        <v>0.75</v>
      </c>
      <c r="N45" s="44">
        <v>80</v>
      </c>
      <c r="O45" s="45">
        <v>77</v>
      </c>
      <c r="P45" s="45">
        <f t="shared" si="14"/>
        <v>-5.1009374999999997</v>
      </c>
      <c r="Q45" s="45">
        <f t="shared" si="15"/>
        <v>-3221.3478110599076</v>
      </c>
      <c r="R45" s="55"/>
      <c r="V45" s="31">
        <v>0.5</v>
      </c>
      <c r="W45" s="77">
        <v>1370.4</v>
      </c>
      <c r="X45" s="47">
        <v>0.16666666666666699</v>
      </c>
      <c r="Y45" s="31">
        <v>-3</v>
      </c>
      <c r="Z45" s="43">
        <v>-1</v>
      </c>
      <c r="AA45" s="43">
        <v>0.5</v>
      </c>
      <c r="AB45" s="43">
        <v>1</v>
      </c>
      <c r="AC45" s="43">
        <v>96.8</v>
      </c>
      <c r="AD45" s="34">
        <v>80</v>
      </c>
      <c r="AE45" s="43">
        <f t="shared" si="16"/>
        <v>7.7999999999999972</v>
      </c>
      <c r="AF45" s="43">
        <f t="shared" si="17"/>
        <v>5344.5599999999986</v>
      </c>
      <c r="AG45" s="45">
        <v>-0.125</v>
      </c>
      <c r="AH45" s="45">
        <v>0.5</v>
      </c>
      <c r="AI45" s="45">
        <v>1</v>
      </c>
      <c r="AJ45" s="45">
        <v>98.6</v>
      </c>
      <c r="AK45" s="44">
        <v>80</v>
      </c>
      <c r="AL45" s="45">
        <f t="shared" si="18"/>
        <v>10.037499999999994</v>
      </c>
      <c r="AM45" s="45">
        <f t="shared" si="19"/>
        <v>6877.694999999997</v>
      </c>
      <c r="AN45" s="43">
        <v>-0.125</v>
      </c>
      <c r="AO45" s="43">
        <v>0.5</v>
      </c>
      <c r="AP45" s="43">
        <v>1</v>
      </c>
      <c r="AQ45" s="43">
        <v>95</v>
      </c>
      <c r="AR45" s="34">
        <v>80</v>
      </c>
      <c r="AS45" s="43">
        <f t="shared" si="20"/>
        <v>6.4375</v>
      </c>
      <c r="AT45" s="43">
        <f t="shared" si="21"/>
        <v>4410.9750000000004</v>
      </c>
      <c r="AU45" s="45">
        <v>-0.125</v>
      </c>
      <c r="AV45" s="45">
        <v>0.5</v>
      </c>
      <c r="AW45" s="45">
        <v>1</v>
      </c>
      <c r="AX45" s="45">
        <v>96.8</v>
      </c>
      <c r="AY45" s="44">
        <v>80</v>
      </c>
      <c r="AZ45" s="45">
        <f t="shared" si="22"/>
        <v>8.2374999999999972</v>
      </c>
      <c r="BA45" s="45">
        <f t="shared" si="23"/>
        <v>5644.3349999999982</v>
      </c>
      <c r="BB45" s="43">
        <v>-0.125</v>
      </c>
      <c r="BC45" s="43">
        <v>0.5</v>
      </c>
      <c r="BD45" s="43">
        <v>1</v>
      </c>
      <c r="BE45" s="43">
        <v>96.8</v>
      </c>
      <c r="BF45" s="34">
        <v>80</v>
      </c>
      <c r="BG45" s="43">
        <f t="shared" si="24"/>
        <v>8.2374999999999972</v>
      </c>
      <c r="BH45" s="43">
        <f t="shared" si="25"/>
        <v>5644.3349999999982</v>
      </c>
      <c r="BK45" s="31">
        <v>0.5</v>
      </c>
      <c r="BL45" s="77">
        <v>1370.4</v>
      </c>
      <c r="BM45" s="47">
        <v>0.16666666666666699</v>
      </c>
      <c r="BN45" s="31">
        <v>-3</v>
      </c>
      <c r="BO45" s="45">
        <v>-0.375</v>
      </c>
      <c r="BP45" s="45">
        <v>0.83</v>
      </c>
      <c r="BQ45" s="45">
        <v>1</v>
      </c>
      <c r="BR45" s="44">
        <v>80</v>
      </c>
      <c r="BS45" s="45">
        <v>78</v>
      </c>
      <c r="BT45" s="45">
        <f t="shared" si="26"/>
        <v>-7.8012499999999996</v>
      </c>
      <c r="BU45" s="45">
        <f t="shared" si="27"/>
        <v>-5345.4165000000003</v>
      </c>
      <c r="BV45" s="54"/>
      <c r="BW45" s="35"/>
      <c r="BX45" s="55"/>
      <c r="BY45" s="55"/>
      <c r="BZ45" s="55"/>
      <c r="CA45" s="35"/>
      <c r="CB45" s="55"/>
      <c r="CC45" s="55"/>
      <c r="CD45" s="55"/>
      <c r="CE45" s="48"/>
    </row>
    <row r="46" spans="6:83" x14ac:dyDescent="0.25">
      <c r="G46" s="31">
        <v>0.46082949308755761</v>
      </c>
      <c r="H46" s="77">
        <v>1370.4</v>
      </c>
      <c r="I46" s="47">
        <v>0.20833333333333401</v>
      </c>
      <c r="J46" s="31">
        <v>-4</v>
      </c>
      <c r="K46" s="45">
        <v>-0.375</v>
      </c>
      <c r="L46" s="45">
        <v>0.83</v>
      </c>
      <c r="M46" s="45">
        <v>0.75</v>
      </c>
      <c r="N46" s="44">
        <v>78.8</v>
      </c>
      <c r="O46" s="45">
        <v>77</v>
      </c>
      <c r="P46" s="45">
        <f t="shared" si="14"/>
        <v>-6.6234375000000014</v>
      </c>
      <c r="Q46" s="45">
        <f t="shared" si="15"/>
        <v>-4182.8381336405546</v>
      </c>
      <c r="R46" s="55"/>
      <c r="V46" s="31">
        <v>0.5</v>
      </c>
      <c r="W46" s="77">
        <v>1370.4</v>
      </c>
      <c r="X46" s="47">
        <v>0.20833333333333401</v>
      </c>
      <c r="Y46" s="31">
        <v>-4</v>
      </c>
      <c r="Z46" s="43">
        <v>-1</v>
      </c>
      <c r="AA46" s="43">
        <v>0.5</v>
      </c>
      <c r="AB46" s="43">
        <v>1</v>
      </c>
      <c r="AC46" s="43">
        <v>96.8</v>
      </c>
      <c r="AD46" s="34">
        <v>80</v>
      </c>
      <c r="AE46" s="43">
        <f t="shared" si="16"/>
        <v>7.2999999999999972</v>
      </c>
      <c r="AF46" s="43">
        <f t="shared" si="17"/>
        <v>5001.9599999999982</v>
      </c>
      <c r="AG46" s="45">
        <v>-0.125</v>
      </c>
      <c r="AH46" s="45">
        <v>0.5</v>
      </c>
      <c r="AI46" s="45">
        <v>1</v>
      </c>
      <c r="AJ46" s="45">
        <v>98.6</v>
      </c>
      <c r="AK46" s="44">
        <v>80</v>
      </c>
      <c r="AL46" s="45">
        <f t="shared" si="18"/>
        <v>9.5374999999999943</v>
      </c>
      <c r="AM46" s="45">
        <f t="shared" si="19"/>
        <v>6535.0949999999966</v>
      </c>
      <c r="AN46" s="43">
        <v>-0.125</v>
      </c>
      <c r="AO46" s="43">
        <v>0.5</v>
      </c>
      <c r="AP46" s="43">
        <v>1</v>
      </c>
      <c r="AQ46" s="43">
        <v>95</v>
      </c>
      <c r="AR46" s="34">
        <v>80</v>
      </c>
      <c r="AS46" s="43">
        <f t="shared" si="20"/>
        <v>5.9375</v>
      </c>
      <c r="AT46" s="43">
        <f t="shared" si="21"/>
        <v>4068.3750000000005</v>
      </c>
      <c r="AU46" s="45">
        <v>-0.125</v>
      </c>
      <c r="AV46" s="45">
        <v>0.5</v>
      </c>
      <c r="AW46" s="45">
        <v>1</v>
      </c>
      <c r="AX46" s="45">
        <v>96.8</v>
      </c>
      <c r="AY46" s="44">
        <v>80</v>
      </c>
      <c r="AZ46" s="45">
        <f t="shared" si="22"/>
        <v>7.7374999999999972</v>
      </c>
      <c r="BA46" s="45">
        <f t="shared" si="23"/>
        <v>5301.7349999999988</v>
      </c>
      <c r="BB46" s="43">
        <v>-0.125</v>
      </c>
      <c r="BC46" s="43">
        <v>0.5</v>
      </c>
      <c r="BD46" s="43">
        <v>1</v>
      </c>
      <c r="BE46" s="43">
        <v>96.8</v>
      </c>
      <c r="BF46" s="34">
        <v>80</v>
      </c>
      <c r="BG46" s="43">
        <f t="shared" si="24"/>
        <v>7.7374999999999972</v>
      </c>
      <c r="BH46" s="43">
        <f t="shared" si="25"/>
        <v>5301.7349999999988</v>
      </c>
      <c r="BK46" s="31">
        <v>0.5</v>
      </c>
      <c r="BL46" s="77">
        <v>1370.4</v>
      </c>
      <c r="BM46" s="47">
        <v>0.20833333333333401</v>
      </c>
      <c r="BN46" s="31">
        <v>-4</v>
      </c>
      <c r="BO46" s="45">
        <v>-0.375</v>
      </c>
      <c r="BP46" s="45">
        <v>0.83</v>
      </c>
      <c r="BQ46" s="45">
        <v>1</v>
      </c>
      <c r="BR46" s="44">
        <v>78.8</v>
      </c>
      <c r="BS46" s="45">
        <v>78</v>
      </c>
      <c r="BT46" s="45">
        <f t="shared" si="26"/>
        <v>-9.8312500000000025</v>
      </c>
      <c r="BU46" s="45">
        <f t="shared" si="27"/>
        <v>-6736.3725000000022</v>
      </c>
      <c r="BV46" s="54"/>
      <c r="BW46" s="35"/>
      <c r="BX46" s="55"/>
      <c r="BY46" s="55"/>
      <c r="BZ46" s="55"/>
      <c r="CA46" s="35"/>
      <c r="CB46" s="55"/>
      <c r="CC46" s="55"/>
      <c r="CD46" s="55"/>
      <c r="CE46" s="48"/>
    </row>
    <row r="47" spans="6:83" x14ac:dyDescent="0.25">
      <c r="G47" s="31">
        <v>0.46082949308755761</v>
      </c>
      <c r="H47" s="77">
        <v>1370.4</v>
      </c>
      <c r="I47" s="47">
        <v>0.25</v>
      </c>
      <c r="J47" s="31">
        <v>-4</v>
      </c>
      <c r="K47" s="45">
        <v>-0.375</v>
      </c>
      <c r="L47" s="45">
        <v>0.83</v>
      </c>
      <c r="M47" s="45">
        <v>0.75</v>
      </c>
      <c r="N47" s="44">
        <v>78.8</v>
      </c>
      <c r="O47" s="45">
        <v>78.8</v>
      </c>
      <c r="P47" s="45">
        <f t="shared" si="14"/>
        <v>-7.9734374999999993</v>
      </c>
      <c r="Q47" s="45">
        <f t="shared" si="15"/>
        <v>-5035.3911290322585</v>
      </c>
      <c r="R47" s="55"/>
      <c r="V47" s="31">
        <v>0.5</v>
      </c>
      <c r="W47" s="77">
        <v>1370.4</v>
      </c>
      <c r="X47" s="47">
        <v>0.25</v>
      </c>
      <c r="Y47" s="31">
        <v>-4</v>
      </c>
      <c r="Z47" s="43">
        <v>-1</v>
      </c>
      <c r="AA47" s="43">
        <v>0.5</v>
      </c>
      <c r="AB47" s="43">
        <v>1</v>
      </c>
      <c r="AC47" s="43">
        <v>96.8</v>
      </c>
      <c r="AD47" s="34">
        <v>80</v>
      </c>
      <c r="AE47" s="43">
        <f t="shared" si="16"/>
        <v>7.2999999999999972</v>
      </c>
      <c r="AF47" s="43">
        <f t="shared" si="17"/>
        <v>5001.9599999999982</v>
      </c>
      <c r="AG47" s="45">
        <v>-0.125</v>
      </c>
      <c r="AH47" s="45">
        <v>0.5</v>
      </c>
      <c r="AI47" s="45">
        <v>1</v>
      </c>
      <c r="AJ47" s="45">
        <v>98.6</v>
      </c>
      <c r="AK47" s="44">
        <v>80</v>
      </c>
      <c r="AL47" s="45">
        <f t="shared" si="18"/>
        <v>9.5374999999999943</v>
      </c>
      <c r="AM47" s="45">
        <f t="shared" si="19"/>
        <v>6535.0949999999966</v>
      </c>
      <c r="AN47" s="43">
        <v>-0.125</v>
      </c>
      <c r="AO47" s="43">
        <v>0.5</v>
      </c>
      <c r="AP47" s="43">
        <v>1</v>
      </c>
      <c r="AQ47" s="43">
        <v>95</v>
      </c>
      <c r="AR47" s="34">
        <v>80</v>
      </c>
      <c r="AS47" s="43">
        <f t="shared" si="20"/>
        <v>5.9375</v>
      </c>
      <c r="AT47" s="43">
        <f t="shared" si="21"/>
        <v>4068.3750000000005</v>
      </c>
      <c r="AU47" s="45">
        <v>-0.125</v>
      </c>
      <c r="AV47" s="45">
        <v>0.5</v>
      </c>
      <c r="AW47" s="45">
        <v>1</v>
      </c>
      <c r="AX47" s="45">
        <v>96.8</v>
      </c>
      <c r="AY47" s="44">
        <v>80</v>
      </c>
      <c r="AZ47" s="45">
        <f t="shared" si="22"/>
        <v>7.7374999999999972</v>
      </c>
      <c r="BA47" s="45">
        <f t="shared" si="23"/>
        <v>5301.7349999999988</v>
      </c>
      <c r="BB47" s="43">
        <v>-0.125</v>
      </c>
      <c r="BC47" s="43">
        <v>0.5</v>
      </c>
      <c r="BD47" s="43">
        <v>1</v>
      </c>
      <c r="BE47" s="43">
        <v>96.8</v>
      </c>
      <c r="BF47" s="34">
        <v>80</v>
      </c>
      <c r="BG47" s="43">
        <f t="shared" si="24"/>
        <v>7.7374999999999972</v>
      </c>
      <c r="BH47" s="43">
        <f t="shared" si="25"/>
        <v>5301.7349999999988</v>
      </c>
      <c r="BK47" s="31">
        <v>0.5</v>
      </c>
      <c r="BL47" s="77">
        <v>1370.4</v>
      </c>
      <c r="BM47" s="47">
        <v>0.25</v>
      </c>
      <c r="BN47" s="31">
        <v>-4</v>
      </c>
      <c r="BO47" s="45">
        <v>-0.375</v>
      </c>
      <c r="BP47" s="45">
        <v>0.83</v>
      </c>
      <c r="BQ47" s="45">
        <v>1</v>
      </c>
      <c r="BR47" s="44">
        <v>78.8</v>
      </c>
      <c r="BS47" s="45">
        <v>78.8</v>
      </c>
      <c r="BT47" s="45">
        <f t="shared" si="26"/>
        <v>-10.63125</v>
      </c>
      <c r="BU47" s="45">
        <f t="shared" si="27"/>
        <v>-7284.5325000000003</v>
      </c>
      <c r="BV47" s="54"/>
      <c r="BW47" s="35"/>
      <c r="BX47" s="55"/>
      <c r="BY47" s="55"/>
      <c r="BZ47" s="55"/>
      <c r="CA47" s="35"/>
      <c r="CB47" s="55"/>
      <c r="CC47" s="55"/>
      <c r="CD47" s="55"/>
      <c r="CE47" s="48"/>
    </row>
    <row r="48" spans="6:83" x14ac:dyDescent="0.25">
      <c r="G48" s="31">
        <v>0.46082949308755761</v>
      </c>
      <c r="H48" s="77">
        <v>1370.4</v>
      </c>
      <c r="I48" s="47">
        <v>0.29166666666666702</v>
      </c>
      <c r="J48" s="31">
        <v>-1</v>
      </c>
      <c r="K48" s="45">
        <v>-0.375</v>
      </c>
      <c r="L48" s="45">
        <v>0.83</v>
      </c>
      <c r="M48" s="45">
        <v>0.75</v>
      </c>
      <c r="N48" s="44">
        <v>80.599999999999994</v>
      </c>
      <c r="O48" s="45">
        <v>82.4</v>
      </c>
      <c r="P48" s="45">
        <f t="shared" si="14"/>
        <v>-7.4559375000000081</v>
      </c>
      <c r="Q48" s="45">
        <f t="shared" si="15"/>
        <v>-4708.5791474654434</v>
      </c>
      <c r="R48" s="55"/>
      <c r="V48" s="31">
        <v>0.5</v>
      </c>
      <c r="W48" s="77">
        <v>1370.4</v>
      </c>
      <c r="X48" s="47">
        <v>0.29166666666666702</v>
      </c>
      <c r="Y48" s="31">
        <v>-1</v>
      </c>
      <c r="Z48" s="43">
        <v>-1</v>
      </c>
      <c r="AA48" s="43">
        <v>0.5</v>
      </c>
      <c r="AB48" s="43">
        <v>1</v>
      </c>
      <c r="AC48" s="43">
        <v>96.8</v>
      </c>
      <c r="AD48" s="34">
        <v>80</v>
      </c>
      <c r="AE48" s="43">
        <f t="shared" si="16"/>
        <v>8.7999999999999972</v>
      </c>
      <c r="AF48" s="43">
        <f t="shared" si="17"/>
        <v>6029.7599999999984</v>
      </c>
      <c r="AG48" s="45">
        <v>-0.125</v>
      </c>
      <c r="AH48" s="45">
        <v>0.5</v>
      </c>
      <c r="AI48" s="45">
        <v>1</v>
      </c>
      <c r="AJ48" s="45">
        <v>98.6</v>
      </c>
      <c r="AK48" s="44">
        <v>80</v>
      </c>
      <c r="AL48" s="45">
        <f t="shared" si="18"/>
        <v>11.037499999999994</v>
      </c>
      <c r="AM48" s="45">
        <f t="shared" si="19"/>
        <v>7562.8949999999968</v>
      </c>
      <c r="AN48" s="43">
        <v>-0.125</v>
      </c>
      <c r="AO48" s="43">
        <v>0.5</v>
      </c>
      <c r="AP48" s="43">
        <v>1</v>
      </c>
      <c r="AQ48" s="43">
        <v>95</v>
      </c>
      <c r="AR48" s="34">
        <v>80</v>
      </c>
      <c r="AS48" s="43">
        <f t="shared" si="20"/>
        <v>7.4375</v>
      </c>
      <c r="AT48" s="43">
        <f t="shared" si="21"/>
        <v>5096.1750000000002</v>
      </c>
      <c r="AU48" s="45">
        <v>-0.125</v>
      </c>
      <c r="AV48" s="45">
        <v>0.5</v>
      </c>
      <c r="AW48" s="45">
        <v>1</v>
      </c>
      <c r="AX48" s="45">
        <v>96.8</v>
      </c>
      <c r="AY48" s="44">
        <v>80</v>
      </c>
      <c r="AZ48" s="45">
        <f t="shared" si="22"/>
        <v>9.2374999999999972</v>
      </c>
      <c r="BA48" s="45">
        <f t="shared" si="23"/>
        <v>6329.534999999998</v>
      </c>
      <c r="BB48" s="43">
        <v>-0.125</v>
      </c>
      <c r="BC48" s="43">
        <v>0.5</v>
      </c>
      <c r="BD48" s="43">
        <v>1</v>
      </c>
      <c r="BE48" s="43">
        <v>96.8</v>
      </c>
      <c r="BF48" s="34">
        <v>80</v>
      </c>
      <c r="BG48" s="43">
        <f t="shared" si="24"/>
        <v>9.2374999999999972</v>
      </c>
      <c r="BH48" s="43">
        <f t="shared" si="25"/>
        <v>6329.534999999998</v>
      </c>
      <c r="BK48" s="31">
        <v>0.5</v>
      </c>
      <c r="BL48" s="77">
        <v>1370.4</v>
      </c>
      <c r="BM48" s="47">
        <v>0.29166666666666702</v>
      </c>
      <c r="BN48" s="31">
        <v>-1</v>
      </c>
      <c r="BO48" s="45">
        <v>-0.375</v>
      </c>
      <c r="BP48" s="45">
        <v>0.83</v>
      </c>
      <c r="BQ48" s="45">
        <v>1</v>
      </c>
      <c r="BR48" s="44">
        <v>80.599999999999994</v>
      </c>
      <c r="BS48" s="45">
        <v>80.599999999999994</v>
      </c>
      <c r="BT48" s="45">
        <f t="shared" si="26"/>
        <v>-8.1412499999999994</v>
      </c>
      <c r="BU48" s="45">
        <f t="shared" si="27"/>
        <v>-5578.3845000000001</v>
      </c>
      <c r="BV48" s="54"/>
      <c r="BW48" s="35"/>
      <c r="BX48" s="55"/>
      <c r="BY48" s="55"/>
      <c r="BZ48" s="55"/>
      <c r="CA48" s="35"/>
      <c r="CB48" s="55"/>
      <c r="CC48" s="55"/>
      <c r="CD48" s="55"/>
      <c r="CE48" s="48"/>
    </row>
    <row r="49" spans="7:83" x14ac:dyDescent="0.25">
      <c r="G49" s="31">
        <v>0.46082949308755761</v>
      </c>
      <c r="H49" s="77">
        <v>1370.4</v>
      </c>
      <c r="I49" s="47">
        <v>0.33333333333333398</v>
      </c>
      <c r="J49" s="31">
        <v>9</v>
      </c>
      <c r="K49" s="45">
        <v>-0.375</v>
      </c>
      <c r="L49" s="45">
        <v>0.83</v>
      </c>
      <c r="M49" s="45">
        <v>0.75</v>
      </c>
      <c r="N49" s="44">
        <v>80.599999999999994</v>
      </c>
      <c r="O49" s="45">
        <v>86</v>
      </c>
      <c r="P49" s="45">
        <f t="shared" si="14"/>
        <v>-3.9309375000000046</v>
      </c>
      <c r="Q49" s="45">
        <f t="shared" si="15"/>
        <v>-2482.4685483870999</v>
      </c>
      <c r="R49" s="55"/>
      <c r="V49" s="31">
        <v>0.5</v>
      </c>
      <c r="W49" s="77">
        <v>1370.4</v>
      </c>
      <c r="X49" s="47">
        <v>0.33333333333333398</v>
      </c>
      <c r="Y49" s="31">
        <v>9</v>
      </c>
      <c r="Z49" s="43">
        <v>-1</v>
      </c>
      <c r="AA49" s="43">
        <v>0.5</v>
      </c>
      <c r="AB49" s="43">
        <v>1</v>
      </c>
      <c r="AC49" s="43">
        <v>96.8</v>
      </c>
      <c r="AD49" s="34">
        <v>80</v>
      </c>
      <c r="AE49" s="43">
        <f t="shared" si="16"/>
        <v>13.799999999999997</v>
      </c>
      <c r="AF49" s="43">
        <f t="shared" si="17"/>
        <v>9455.7599999999984</v>
      </c>
      <c r="AG49" s="45">
        <v>-0.125</v>
      </c>
      <c r="AH49" s="45">
        <v>0.5</v>
      </c>
      <c r="AI49" s="45">
        <v>1</v>
      </c>
      <c r="AJ49" s="45">
        <v>98.6</v>
      </c>
      <c r="AK49" s="44">
        <v>80</v>
      </c>
      <c r="AL49" s="45">
        <f t="shared" si="18"/>
        <v>16.037499999999994</v>
      </c>
      <c r="AM49" s="45">
        <f t="shared" si="19"/>
        <v>10988.894999999997</v>
      </c>
      <c r="AN49" s="43">
        <v>-0.125</v>
      </c>
      <c r="AO49" s="43">
        <v>0.5</v>
      </c>
      <c r="AP49" s="43">
        <v>1</v>
      </c>
      <c r="AQ49" s="43">
        <v>95</v>
      </c>
      <c r="AR49" s="34">
        <v>80</v>
      </c>
      <c r="AS49" s="43">
        <f t="shared" si="20"/>
        <v>12.4375</v>
      </c>
      <c r="AT49" s="43">
        <f t="shared" si="21"/>
        <v>8522.1750000000011</v>
      </c>
      <c r="AU49" s="45">
        <v>-0.125</v>
      </c>
      <c r="AV49" s="45">
        <v>0.5</v>
      </c>
      <c r="AW49" s="45">
        <v>1</v>
      </c>
      <c r="AX49" s="45">
        <v>96.8</v>
      </c>
      <c r="AY49" s="44">
        <v>80</v>
      </c>
      <c r="AZ49" s="45">
        <f t="shared" si="22"/>
        <v>14.237499999999997</v>
      </c>
      <c r="BA49" s="45">
        <f t="shared" si="23"/>
        <v>9755.534999999998</v>
      </c>
      <c r="BB49" s="43">
        <v>-0.125</v>
      </c>
      <c r="BC49" s="43">
        <v>0.5</v>
      </c>
      <c r="BD49" s="43">
        <v>1</v>
      </c>
      <c r="BE49" s="43">
        <v>96.8</v>
      </c>
      <c r="BF49" s="34">
        <v>80</v>
      </c>
      <c r="BG49" s="43">
        <f t="shared" si="24"/>
        <v>14.237499999999997</v>
      </c>
      <c r="BH49" s="43">
        <f t="shared" si="25"/>
        <v>9755.534999999998</v>
      </c>
      <c r="BK49" s="31">
        <v>0.5</v>
      </c>
      <c r="BL49" s="77">
        <v>1370.4</v>
      </c>
      <c r="BM49" s="47">
        <v>0.33333333333333398</v>
      </c>
      <c r="BN49" s="31">
        <v>9</v>
      </c>
      <c r="BO49" s="45">
        <v>-0.375</v>
      </c>
      <c r="BP49" s="45">
        <v>0.83</v>
      </c>
      <c r="BQ49" s="45">
        <v>1</v>
      </c>
      <c r="BR49" s="44">
        <v>80.599999999999994</v>
      </c>
      <c r="BS49" s="45">
        <v>87.8</v>
      </c>
      <c r="BT49" s="45">
        <f t="shared" si="26"/>
        <v>-7.0412500000000033</v>
      </c>
      <c r="BU49" s="45">
        <f t="shared" si="27"/>
        <v>-4824.6645000000026</v>
      </c>
      <c r="BV49" s="54"/>
      <c r="BW49" s="35"/>
      <c r="BX49" s="55"/>
      <c r="BY49" s="55"/>
      <c r="BZ49" s="55"/>
      <c r="CA49" s="35"/>
      <c r="CB49" s="55"/>
      <c r="CC49" s="55"/>
      <c r="CD49" s="55"/>
      <c r="CE49" s="48"/>
    </row>
    <row r="50" spans="7:83" x14ac:dyDescent="0.25">
      <c r="G50" s="31">
        <v>0.46082949308755761</v>
      </c>
      <c r="H50" s="77">
        <v>1370.4</v>
      </c>
      <c r="I50" s="47">
        <v>0.375</v>
      </c>
      <c r="J50" s="31">
        <v>23</v>
      </c>
      <c r="K50" s="45">
        <v>-0.375</v>
      </c>
      <c r="L50" s="45">
        <v>0.83</v>
      </c>
      <c r="M50" s="45">
        <v>0.75</v>
      </c>
      <c r="N50" s="44">
        <v>82.4</v>
      </c>
      <c r="O50" s="45">
        <v>89.6</v>
      </c>
      <c r="P50" s="45">
        <f t="shared" si="14"/>
        <v>3.4340625000000076</v>
      </c>
      <c r="Q50" s="45">
        <f t="shared" si="15"/>
        <v>2168.6816820276549</v>
      </c>
      <c r="R50" s="55"/>
      <c r="V50" s="31">
        <v>0.5</v>
      </c>
      <c r="W50" s="77">
        <v>1370.4</v>
      </c>
      <c r="X50" s="47">
        <v>0.375</v>
      </c>
      <c r="Y50" s="31">
        <v>23</v>
      </c>
      <c r="Z50" s="43">
        <v>-1</v>
      </c>
      <c r="AA50" s="43">
        <v>0.5</v>
      </c>
      <c r="AB50" s="43">
        <v>1</v>
      </c>
      <c r="AC50" s="43">
        <v>96.8</v>
      </c>
      <c r="AD50" s="34">
        <v>80</v>
      </c>
      <c r="AE50" s="43">
        <f t="shared" si="16"/>
        <v>20.799999999999997</v>
      </c>
      <c r="AF50" s="43">
        <f t="shared" si="17"/>
        <v>14252.16</v>
      </c>
      <c r="AG50" s="45">
        <v>-0.125</v>
      </c>
      <c r="AH50" s="45">
        <v>0.5</v>
      </c>
      <c r="AI50" s="45">
        <v>1</v>
      </c>
      <c r="AJ50" s="45">
        <v>98.6</v>
      </c>
      <c r="AK50" s="44">
        <v>80</v>
      </c>
      <c r="AL50" s="45">
        <f t="shared" si="18"/>
        <v>23.037499999999994</v>
      </c>
      <c r="AM50" s="45">
        <f t="shared" si="19"/>
        <v>15785.294999999996</v>
      </c>
      <c r="AN50" s="43">
        <v>-0.125</v>
      </c>
      <c r="AO50" s="43">
        <v>0.5</v>
      </c>
      <c r="AP50" s="43">
        <v>1</v>
      </c>
      <c r="AQ50" s="43">
        <v>95</v>
      </c>
      <c r="AR50" s="34">
        <v>80</v>
      </c>
      <c r="AS50" s="43">
        <f t="shared" si="20"/>
        <v>19.4375</v>
      </c>
      <c r="AT50" s="43">
        <f t="shared" si="21"/>
        <v>13318.575000000001</v>
      </c>
      <c r="AU50" s="45">
        <v>-0.125</v>
      </c>
      <c r="AV50" s="45">
        <v>0.5</v>
      </c>
      <c r="AW50" s="45">
        <v>1</v>
      </c>
      <c r="AX50" s="45">
        <v>96.8</v>
      </c>
      <c r="AY50" s="44">
        <v>80</v>
      </c>
      <c r="AZ50" s="45">
        <f t="shared" si="22"/>
        <v>21.237499999999997</v>
      </c>
      <c r="BA50" s="45">
        <f t="shared" si="23"/>
        <v>14551.934999999999</v>
      </c>
      <c r="BB50" s="43">
        <v>-0.125</v>
      </c>
      <c r="BC50" s="43">
        <v>0.5</v>
      </c>
      <c r="BD50" s="43">
        <v>1</v>
      </c>
      <c r="BE50" s="43">
        <v>96.8</v>
      </c>
      <c r="BF50" s="34">
        <v>80</v>
      </c>
      <c r="BG50" s="43">
        <f t="shared" si="24"/>
        <v>21.237499999999997</v>
      </c>
      <c r="BH50" s="43">
        <f t="shared" si="25"/>
        <v>14551.934999999999</v>
      </c>
      <c r="BK50" s="31">
        <v>0.5</v>
      </c>
      <c r="BL50" s="77">
        <v>1370.4</v>
      </c>
      <c r="BM50" s="47">
        <v>0.375</v>
      </c>
      <c r="BN50" s="31">
        <v>23</v>
      </c>
      <c r="BO50" s="45">
        <v>-0.375</v>
      </c>
      <c r="BP50" s="45">
        <v>0.83</v>
      </c>
      <c r="BQ50" s="45">
        <v>1</v>
      </c>
      <c r="BR50" s="44">
        <v>82.4</v>
      </c>
      <c r="BS50" s="45">
        <v>91.4</v>
      </c>
      <c r="BT50" s="45">
        <f t="shared" si="26"/>
        <v>2.7787499999999987</v>
      </c>
      <c r="BU50" s="45">
        <f t="shared" si="27"/>
        <v>1903.9994999999992</v>
      </c>
      <c r="BV50" s="54"/>
      <c r="BW50" s="35"/>
      <c r="BX50" s="55"/>
      <c r="BY50" s="55"/>
      <c r="BZ50" s="55"/>
      <c r="CA50" s="35"/>
      <c r="CB50" s="55"/>
      <c r="CC50" s="55"/>
      <c r="CD50" s="55"/>
      <c r="CE50" s="48"/>
    </row>
    <row r="51" spans="7:83" x14ac:dyDescent="0.25">
      <c r="G51" s="31">
        <v>0.46082949308755761</v>
      </c>
      <c r="H51" s="77">
        <v>1370.4</v>
      </c>
      <c r="I51" s="47">
        <v>0.41666666666666702</v>
      </c>
      <c r="J51" s="31">
        <v>37</v>
      </c>
      <c r="K51" s="45">
        <v>-0.375</v>
      </c>
      <c r="L51" s="45">
        <v>0.83</v>
      </c>
      <c r="M51" s="45">
        <v>0.75</v>
      </c>
      <c r="N51" s="44">
        <v>84.2</v>
      </c>
      <c r="O51" s="45">
        <v>89.6</v>
      </c>
      <c r="P51" s="45">
        <f t="shared" si="14"/>
        <v>13.499062500000006</v>
      </c>
      <c r="Q51" s="45">
        <f t="shared" si="15"/>
        <v>8524.9379032258112</v>
      </c>
      <c r="R51" s="55"/>
      <c r="V51" s="31">
        <v>0.5</v>
      </c>
      <c r="W51" s="77">
        <v>1370.4</v>
      </c>
      <c r="X51" s="47">
        <v>0.41666666666666702</v>
      </c>
      <c r="Y51" s="31">
        <v>37</v>
      </c>
      <c r="Z51" s="43">
        <v>-1</v>
      </c>
      <c r="AA51" s="43">
        <v>0.5</v>
      </c>
      <c r="AB51" s="43">
        <v>1</v>
      </c>
      <c r="AC51" s="43">
        <v>96.8</v>
      </c>
      <c r="AD51" s="34">
        <v>80</v>
      </c>
      <c r="AE51" s="43">
        <f t="shared" si="16"/>
        <v>27.799999999999997</v>
      </c>
      <c r="AF51" s="43">
        <f t="shared" si="17"/>
        <v>19048.559999999998</v>
      </c>
      <c r="AG51" s="45">
        <v>-0.125</v>
      </c>
      <c r="AH51" s="45">
        <v>0.5</v>
      </c>
      <c r="AI51" s="45">
        <v>1</v>
      </c>
      <c r="AJ51" s="45">
        <v>98.6</v>
      </c>
      <c r="AK51" s="44">
        <v>80</v>
      </c>
      <c r="AL51" s="45">
        <f t="shared" si="18"/>
        <v>30.037499999999994</v>
      </c>
      <c r="AM51" s="45">
        <f t="shared" si="19"/>
        <v>20581.694999999996</v>
      </c>
      <c r="AN51" s="43">
        <v>-0.125</v>
      </c>
      <c r="AO51" s="43">
        <v>0.5</v>
      </c>
      <c r="AP51" s="43">
        <v>1</v>
      </c>
      <c r="AQ51" s="43">
        <v>95</v>
      </c>
      <c r="AR51" s="34">
        <v>80</v>
      </c>
      <c r="AS51" s="43">
        <f t="shared" si="20"/>
        <v>26.4375</v>
      </c>
      <c r="AT51" s="43">
        <f t="shared" si="21"/>
        <v>18114.975000000002</v>
      </c>
      <c r="AU51" s="45">
        <v>-0.125</v>
      </c>
      <c r="AV51" s="45">
        <v>0.5</v>
      </c>
      <c r="AW51" s="45">
        <v>1</v>
      </c>
      <c r="AX51" s="45">
        <v>96.8</v>
      </c>
      <c r="AY51" s="44">
        <v>80</v>
      </c>
      <c r="AZ51" s="45">
        <f t="shared" si="22"/>
        <v>28.237499999999997</v>
      </c>
      <c r="BA51" s="45">
        <f t="shared" si="23"/>
        <v>19348.334999999999</v>
      </c>
      <c r="BB51" s="43">
        <v>-0.125</v>
      </c>
      <c r="BC51" s="43">
        <v>0.5</v>
      </c>
      <c r="BD51" s="43">
        <v>1</v>
      </c>
      <c r="BE51" s="43">
        <v>96.8</v>
      </c>
      <c r="BF51" s="34">
        <v>80</v>
      </c>
      <c r="BG51" s="43">
        <f t="shared" si="24"/>
        <v>28.237499999999997</v>
      </c>
      <c r="BH51" s="43">
        <f t="shared" si="25"/>
        <v>19348.334999999999</v>
      </c>
      <c r="BK51" s="31">
        <v>0.5</v>
      </c>
      <c r="BL51" s="77">
        <v>1370.4</v>
      </c>
      <c r="BM51" s="47">
        <v>0.41666666666666702</v>
      </c>
      <c r="BN51" s="31">
        <v>37</v>
      </c>
      <c r="BO51" s="45">
        <v>-0.375</v>
      </c>
      <c r="BP51" s="45">
        <v>0.83</v>
      </c>
      <c r="BQ51" s="45">
        <v>1</v>
      </c>
      <c r="BR51" s="44">
        <v>84.2</v>
      </c>
      <c r="BS51" s="45">
        <v>95</v>
      </c>
      <c r="BT51" s="45">
        <f t="shared" si="26"/>
        <v>12.598750000000003</v>
      </c>
      <c r="BU51" s="45">
        <f t="shared" si="27"/>
        <v>8632.6635000000024</v>
      </c>
      <c r="BV51" s="54"/>
      <c r="BW51" s="35"/>
      <c r="BX51" s="55"/>
      <c r="BY51" s="55"/>
      <c r="BZ51" s="55"/>
      <c r="CA51" s="35"/>
      <c r="CB51" s="55"/>
      <c r="CC51" s="55"/>
      <c r="CD51" s="55"/>
      <c r="CE51" s="48"/>
    </row>
    <row r="52" spans="7:83" x14ac:dyDescent="0.25">
      <c r="G52" s="31">
        <v>0.46082949308755761</v>
      </c>
      <c r="H52" s="77">
        <v>1370.4</v>
      </c>
      <c r="I52" s="47">
        <v>0.45833333333333398</v>
      </c>
      <c r="J52" s="31">
        <v>50</v>
      </c>
      <c r="K52" s="45">
        <v>-0.375</v>
      </c>
      <c r="L52" s="45">
        <v>0.83</v>
      </c>
      <c r="M52" s="45">
        <v>0.75</v>
      </c>
      <c r="N52" s="44">
        <v>87.8</v>
      </c>
      <c r="O52" s="45">
        <v>98.6</v>
      </c>
      <c r="P52" s="45">
        <f t="shared" si="14"/>
        <v>17.541562500000001</v>
      </c>
      <c r="Q52" s="45">
        <f t="shared" si="15"/>
        <v>11077.860483870969</v>
      </c>
      <c r="R52" s="55"/>
      <c r="V52" s="31">
        <v>0.5</v>
      </c>
      <c r="W52" s="77">
        <v>1370.4</v>
      </c>
      <c r="X52" s="47">
        <v>0.45833333333333398</v>
      </c>
      <c r="Y52" s="31">
        <v>50</v>
      </c>
      <c r="Z52" s="43">
        <v>-1</v>
      </c>
      <c r="AA52" s="43">
        <v>0.5</v>
      </c>
      <c r="AB52" s="43">
        <v>1</v>
      </c>
      <c r="AC52" s="43">
        <v>96.8</v>
      </c>
      <c r="AD52" s="34">
        <v>80</v>
      </c>
      <c r="AE52" s="43">
        <f t="shared" si="16"/>
        <v>34.299999999999997</v>
      </c>
      <c r="AF52" s="43">
        <f t="shared" si="17"/>
        <v>23502.36</v>
      </c>
      <c r="AG52" s="45">
        <v>-0.125</v>
      </c>
      <c r="AH52" s="45">
        <v>0.5</v>
      </c>
      <c r="AI52" s="45">
        <v>1</v>
      </c>
      <c r="AJ52" s="45">
        <v>98.6</v>
      </c>
      <c r="AK52" s="44">
        <v>80</v>
      </c>
      <c r="AL52" s="45">
        <f t="shared" si="18"/>
        <v>36.537499999999994</v>
      </c>
      <c r="AM52" s="45">
        <f t="shared" si="19"/>
        <v>25035.494999999999</v>
      </c>
      <c r="AN52" s="43">
        <v>-0.125</v>
      </c>
      <c r="AO52" s="43">
        <v>0.5</v>
      </c>
      <c r="AP52" s="43">
        <v>1</v>
      </c>
      <c r="AQ52" s="43">
        <v>95</v>
      </c>
      <c r="AR52" s="34">
        <v>80</v>
      </c>
      <c r="AS52" s="43">
        <f t="shared" si="20"/>
        <v>32.9375</v>
      </c>
      <c r="AT52" s="43">
        <f t="shared" si="21"/>
        <v>22568.775000000001</v>
      </c>
      <c r="AU52" s="45">
        <v>-0.125</v>
      </c>
      <c r="AV52" s="45">
        <v>0.5</v>
      </c>
      <c r="AW52" s="45">
        <v>1</v>
      </c>
      <c r="AX52" s="45">
        <v>96.8</v>
      </c>
      <c r="AY52" s="44">
        <v>80</v>
      </c>
      <c r="AZ52" s="45">
        <f t="shared" si="22"/>
        <v>34.737499999999997</v>
      </c>
      <c r="BA52" s="45">
        <f t="shared" si="23"/>
        <v>23802.134999999998</v>
      </c>
      <c r="BB52" s="43">
        <v>-0.125</v>
      </c>
      <c r="BC52" s="43">
        <v>0.5</v>
      </c>
      <c r="BD52" s="43">
        <v>1</v>
      </c>
      <c r="BE52" s="43">
        <v>96.8</v>
      </c>
      <c r="BF52" s="34">
        <v>80</v>
      </c>
      <c r="BG52" s="43">
        <f t="shared" si="24"/>
        <v>34.737499999999997</v>
      </c>
      <c r="BH52" s="43">
        <f t="shared" si="25"/>
        <v>23802.134999999998</v>
      </c>
      <c r="BK52" s="31">
        <v>0.5</v>
      </c>
      <c r="BL52" s="77">
        <v>1370.4</v>
      </c>
      <c r="BM52" s="47">
        <v>0.45833333333333398</v>
      </c>
      <c r="BN52" s="31">
        <v>50</v>
      </c>
      <c r="BO52" s="45">
        <v>-0.375</v>
      </c>
      <c r="BP52" s="45">
        <v>0.83</v>
      </c>
      <c r="BQ52" s="45">
        <v>1</v>
      </c>
      <c r="BR52" s="44">
        <v>87.8</v>
      </c>
      <c r="BS52" s="45">
        <v>104</v>
      </c>
      <c r="BT52" s="45">
        <f t="shared" si="26"/>
        <v>17.988749999999996</v>
      </c>
      <c r="BU52" s="45">
        <f t="shared" si="27"/>
        <v>12325.891499999998</v>
      </c>
      <c r="BV52" s="54"/>
      <c r="BW52" s="35"/>
      <c r="BX52" s="55"/>
      <c r="BY52" s="55"/>
      <c r="BZ52" s="55"/>
      <c r="CA52" s="35"/>
      <c r="CB52" s="55"/>
      <c r="CC52" s="55"/>
      <c r="CD52" s="55"/>
      <c r="CE52" s="48"/>
    </row>
    <row r="53" spans="7:83" x14ac:dyDescent="0.25">
      <c r="G53" s="31">
        <v>0.46082949308755761</v>
      </c>
      <c r="H53" s="77">
        <v>1370.4</v>
      </c>
      <c r="I53" s="47">
        <v>0.5</v>
      </c>
      <c r="J53" s="31">
        <v>62</v>
      </c>
      <c r="K53" s="45">
        <v>-0.375</v>
      </c>
      <c r="L53" s="45">
        <v>0.83</v>
      </c>
      <c r="M53" s="45">
        <v>0.75</v>
      </c>
      <c r="N53" s="44">
        <v>91.4</v>
      </c>
      <c r="O53" s="45">
        <v>104</v>
      </c>
      <c r="P53" s="45">
        <f t="shared" si="14"/>
        <v>23.661562500000002</v>
      </c>
      <c r="Q53" s="45">
        <f t="shared" si="15"/>
        <v>14942.767396313366</v>
      </c>
      <c r="R53" s="55"/>
      <c r="V53" s="31">
        <v>0.5</v>
      </c>
      <c r="W53" s="77">
        <v>1370.4</v>
      </c>
      <c r="X53" s="47">
        <v>0.5</v>
      </c>
      <c r="Y53" s="31">
        <v>62</v>
      </c>
      <c r="Z53" s="43">
        <v>-1</v>
      </c>
      <c r="AA53" s="43">
        <v>0.5</v>
      </c>
      <c r="AB53" s="43">
        <v>1</v>
      </c>
      <c r="AC53" s="43">
        <v>96.8</v>
      </c>
      <c r="AD53" s="34">
        <v>80</v>
      </c>
      <c r="AE53" s="43">
        <f t="shared" si="16"/>
        <v>40.299999999999997</v>
      </c>
      <c r="AF53" s="43">
        <f t="shared" si="17"/>
        <v>27613.56</v>
      </c>
      <c r="AG53" s="45">
        <v>-0.125</v>
      </c>
      <c r="AH53" s="45">
        <v>0.5</v>
      </c>
      <c r="AI53" s="45">
        <v>1</v>
      </c>
      <c r="AJ53" s="45">
        <v>98.6</v>
      </c>
      <c r="AK53" s="44">
        <v>80</v>
      </c>
      <c r="AL53" s="45">
        <f t="shared" si="18"/>
        <v>42.537499999999994</v>
      </c>
      <c r="AM53" s="45">
        <f t="shared" si="19"/>
        <v>29146.695</v>
      </c>
      <c r="AN53" s="43">
        <v>-0.125</v>
      </c>
      <c r="AO53" s="43">
        <v>0.5</v>
      </c>
      <c r="AP53" s="43">
        <v>1</v>
      </c>
      <c r="AQ53" s="43">
        <v>95</v>
      </c>
      <c r="AR53" s="34">
        <v>80</v>
      </c>
      <c r="AS53" s="43">
        <f t="shared" si="20"/>
        <v>38.9375</v>
      </c>
      <c r="AT53" s="43">
        <f t="shared" si="21"/>
        <v>26679.975000000002</v>
      </c>
      <c r="AU53" s="45">
        <v>-0.125</v>
      </c>
      <c r="AV53" s="45">
        <v>0.5</v>
      </c>
      <c r="AW53" s="45">
        <v>1</v>
      </c>
      <c r="AX53" s="45">
        <v>96.8</v>
      </c>
      <c r="AY53" s="44">
        <v>80</v>
      </c>
      <c r="AZ53" s="45">
        <f t="shared" si="22"/>
        <v>40.737499999999997</v>
      </c>
      <c r="BA53" s="45">
        <f t="shared" si="23"/>
        <v>27913.334999999999</v>
      </c>
      <c r="BB53" s="43">
        <v>-0.125</v>
      </c>
      <c r="BC53" s="43">
        <v>0.5</v>
      </c>
      <c r="BD53" s="43">
        <v>1</v>
      </c>
      <c r="BE53" s="43">
        <v>96.8</v>
      </c>
      <c r="BF53" s="34">
        <v>80</v>
      </c>
      <c r="BG53" s="43">
        <f t="shared" si="24"/>
        <v>40.737499999999997</v>
      </c>
      <c r="BH53" s="43">
        <f t="shared" si="25"/>
        <v>27913.334999999999</v>
      </c>
      <c r="BK53" s="31">
        <v>0.5</v>
      </c>
      <c r="BL53" s="77">
        <v>1370.4</v>
      </c>
      <c r="BM53" s="47">
        <v>0.5</v>
      </c>
      <c r="BN53" s="31">
        <v>62</v>
      </c>
      <c r="BO53" s="45">
        <v>-0.375</v>
      </c>
      <c r="BP53" s="45">
        <v>0.83</v>
      </c>
      <c r="BQ53" s="45">
        <v>1</v>
      </c>
      <c r="BR53" s="44">
        <v>91.4</v>
      </c>
      <c r="BS53" s="45">
        <v>111.2</v>
      </c>
      <c r="BT53" s="45">
        <f t="shared" si="26"/>
        <v>24.348750000000003</v>
      </c>
      <c r="BU53" s="45">
        <f t="shared" si="27"/>
        <v>16683.763500000005</v>
      </c>
      <c r="BV53" s="54"/>
      <c r="BW53" s="35"/>
      <c r="BX53" s="55"/>
      <c r="BY53" s="55"/>
      <c r="BZ53" s="55"/>
      <c r="CA53" s="35"/>
      <c r="CB53" s="55"/>
      <c r="CC53" s="55"/>
      <c r="CD53" s="55"/>
      <c r="CE53" s="48"/>
    </row>
    <row r="54" spans="7:83" x14ac:dyDescent="0.25">
      <c r="G54" s="31">
        <v>0.46082949308755761</v>
      </c>
      <c r="H54" s="77">
        <v>1370.4</v>
      </c>
      <c r="I54" s="47">
        <v>0.54166666666666696</v>
      </c>
      <c r="J54" s="31">
        <v>71</v>
      </c>
      <c r="K54" s="45">
        <v>-0.375</v>
      </c>
      <c r="L54" s="45">
        <v>0.83</v>
      </c>
      <c r="M54" s="45">
        <v>0.75</v>
      </c>
      <c r="N54" s="44">
        <v>96</v>
      </c>
      <c r="O54" s="45">
        <v>104</v>
      </c>
      <c r="P54" s="45">
        <f t="shared" si="14"/>
        <v>32.714062499999997</v>
      </c>
      <c r="Q54" s="45">
        <f t="shared" si="15"/>
        <v>20659.608870967742</v>
      </c>
      <c r="R54" s="55"/>
      <c r="V54" s="31">
        <v>0.5</v>
      </c>
      <c r="W54" s="77">
        <v>1370.4</v>
      </c>
      <c r="X54" s="47">
        <v>0.54166666666666696</v>
      </c>
      <c r="Y54" s="31">
        <v>71</v>
      </c>
      <c r="Z54" s="43">
        <v>-1</v>
      </c>
      <c r="AA54" s="43">
        <v>0.5</v>
      </c>
      <c r="AB54" s="43">
        <v>1</v>
      </c>
      <c r="AC54" s="43">
        <v>96.8</v>
      </c>
      <c r="AD54" s="34">
        <v>80</v>
      </c>
      <c r="AE54" s="43">
        <f t="shared" si="16"/>
        <v>44.8</v>
      </c>
      <c r="AF54" s="43">
        <f t="shared" si="17"/>
        <v>30696.959999999999</v>
      </c>
      <c r="AG54" s="45">
        <v>-0.125</v>
      </c>
      <c r="AH54" s="45">
        <v>0.5</v>
      </c>
      <c r="AI54" s="45">
        <v>1</v>
      </c>
      <c r="AJ54" s="45">
        <v>98.6</v>
      </c>
      <c r="AK54" s="44">
        <v>80</v>
      </c>
      <c r="AL54" s="45">
        <f t="shared" si="18"/>
        <v>47.037499999999994</v>
      </c>
      <c r="AM54" s="45">
        <f t="shared" si="19"/>
        <v>32230.094999999998</v>
      </c>
      <c r="AN54" s="43">
        <v>-0.125</v>
      </c>
      <c r="AO54" s="43">
        <v>0.5</v>
      </c>
      <c r="AP54" s="43">
        <v>1</v>
      </c>
      <c r="AQ54" s="43">
        <v>95</v>
      </c>
      <c r="AR54" s="34">
        <v>80</v>
      </c>
      <c r="AS54" s="43">
        <f t="shared" si="20"/>
        <v>43.4375</v>
      </c>
      <c r="AT54" s="43">
        <f t="shared" si="21"/>
        <v>29763.375000000004</v>
      </c>
      <c r="AU54" s="45">
        <v>-0.125</v>
      </c>
      <c r="AV54" s="45">
        <v>0.5</v>
      </c>
      <c r="AW54" s="45">
        <v>1</v>
      </c>
      <c r="AX54" s="45">
        <v>96.8</v>
      </c>
      <c r="AY54" s="44">
        <v>80</v>
      </c>
      <c r="AZ54" s="45">
        <f t="shared" si="22"/>
        <v>45.237499999999997</v>
      </c>
      <c r="BA54" s="45">
        <f t="shared" si="23"/>
        <v>30996.735000000001</v>
      </c>
      <c r="BB54" s="43">
        <v>-0.125</v>
      </c>
      <c r="BC54" s="43">
        <v>0.5</v>
      </c>
      <c r="BD54" s="43">
        <v>1</v>
      </c>
      <c r="BE54" s="43">
        <v>96.8</v>
      </c>
      <c r="BF54" s="34">
        <v>80</v>
      </c>
      <c r="BG54" s="43">
        <f t="shared" si="24"/>
        <v>45.237499999999997</v>
      </c>
      <c r="BH54" s="43">
        <f t="shared" si="25"/>
        <v>30996.735000000001</v>
      </c>
      <c r="BK54" s="31">
        <v>0.5</v>
      </c>
      <c r="BL54" s="77">
        <v>1370.4</v>
      </c>
      <c r="BM54" s="47">
        <v>0.54166666666666696</v>
      </c>
      <c r="BN54" s="31">
        <v>71</v>
      </c>
      <c r="BO54" s="45">
        <v>-0.375</v>
      </c>
      <c r="BP54" s="45">
        <v>0.83</v>
      </c>
      <c r="BQ54" s="45">
        <v>1</v>
      </c>
      <c r="BR54" s="44">
        <v>96</v>
      </c>
      <c r="BS54" s="45">
        <v>111.2</v>
      </c>
      <c r="BT54" s="45">
        <f t="shared" si="26"/>
        <v>36.418749999999996</v>
      </c>
      <c r="BU54" s="45">
        <f t="shared" si="27"/>
        <v>24954.127499999999</v>
      </c>
      <c r="BV54" s="54"/>
      <c r="BW54" s="35"/>
      <c r="BX54" s="55"/>
      <c r="BY54" s="55"/>
      <c r="BZ54" s="55"/>
      <c r="CA54" s="35"/>
      <c r="CB54" s="55"/>
      <c r="CC54" s="55"/>
      <c r="CD54" s="55"/>
      <c r="CE54" s="48"/>
    </row>
    <row r="55" spans="7:83" x14ac:dyDescent="0.25">
      <c r="G55" s="31">
        <v>0.46082949308755761</v>
      </c>
      <c r="H55" s="77">
        <v>1370.4</v>
      </c>
      <c r="I55" s="47">
        <v>0.58333333333333404</v>
      </c>
      <c r="J55" s="31">
        <v>77</v>
      </c>
      <c r="K55" s="45">
        <v>-0.375</v>
      </c>
      <c r="L55" s="45">
        <v>0.83</v>
      </c>
      <c r="M55" s="45">
        <v>0.75</v>
      </c>
      <c r="N55" s="44">
        <v>96.8</v>
      </c>
      <c r="O55" s="45">
        <v>104</v>
      </c>
      <c r="P55" s="45">
        <f t="shared" si="14"/>
        <v>37.049062499999991</v>
      </c>
      <c r="Q55" s="45">
        <f t="shared" si="15"/>
        <v>23397.251267281103</v>
      </c>
      <c r="R55" s="55"/>
      <c r="V55" s="31">
        <v>0.5</v>
      </c>
      <c r="W55" s="77">
        <v>1370.4</v>
      </c>
      <c r="X55" s="47">
        <v>0.58333333333333404</v>
      </c>
      <c r="Y55" s="31">
        <v>77</v>
      </c>
      <c r="Z55" s="43">
        <v>-1</v>
      </c>
      <c r="AA55" s="43">
        <v>0.5</v>
      </c>
      <c r="AB55" s="43">
        <v>1</v>
      </c>
      <c r="AC55" s="43">
        <v>96.8</v>
      </c>
      <c r="AD55" s="34">
        <v>80</v>
      </c>
      <c r="AE55" s="43">
        <f t="shared" si="16"/>
        <v>47.8</v>
      </c>
      <c r="AF55" s="43">
        <f t="shared" si="17"/>
        <v>32752.560000000001</v>
      </c>
      <c r="AG55" s="45">
        <v>-0.125</v>
      </c>
      <c r="AH55" s="45">
        <v>0.5</v>
      </c>
      <c r="AI55" s="45">
        <v>1</v>
      </c>
      <c r="AJ55" s="45">
        <v>98.6</v>
      </c>
      <c r="AK55" s="44">
        <v>80</v>
      </c>
      <c r="AL55" s="45">
        <f t="shared" si="18"/>
        <v>50.037499999999994</v>
      </c>
      <c r="AM55" s="45">
        <f t="shared" si="19"/>
        <v>34285.695</v>
      </c>
      <c r="AN55" s="43">
        <v>-0.125</v>
      </c>
      <c r="AO55" s="43">
        <v>0.5</v>
      </c>
      <c r="AP55" s="43">
        <v>1</v>
      </c>
      <c r="AQ55" s="43">
        <v>95</v>
      </c>
      <c r="AR55" s="34">
        <v>80</v>
      </c>
      <c r="AS55" s="43">
        <f t="shared" si="20"/>
        <v>46.4375</v>
      </c>
      <c r="AT55" s="43">
        <f t="shared" si="21"/>
        <v>31818.975000000002</v>
      </c>
      <c r="AU55" s="45">
        <v>-0.125</v>
      </c>
      <c r="AV55" s="45">
        <v>0.5</v>
      </c>
      <c r="AW55" s="45">
        <v>1</v>
      </c>
      <c r="AX55" s="45">
        <v>96.8</v>
      </c>
      <c r="AY55" s="44">
        <v>80</v>
      </c>
      <c r="AZ55" s="45">
        <f t="shared" si="22"/>
        <v>48.237499999999997</v>
      </c>
      <c r="BA55" s="45">
        <f t="shared" si="23"/>
        <v>33052.334999999999</v>
      </c>
      <c r="BB55" s="43">
        <v>-0.125</v>
      </c>
      <c r="BC55" s="43">
        <v>0.5</v>
      </c>
      <c r="BD55" s="43">
        <v>1</v>
      </c>
      <c r="BE55" s="43">
        <v>96.8</v>
      </c>
      <c r="BF55" s="34">
        <v>80</v>
      </c>
      <c r="BG55" s="43">
        <f t="shared" si="24"/>
        <v>48.237499999999997</v>
      </c>
      <c r="BH55" s="43">
        <f t="shared" si="25"/>
        <v>33052.334999999999</v>
      </c>
      <c r="BK55" s="31">
        <v>0.5</v>
      </c>
      <c r="BL55" s="77">
        <v>1370.4</v>
      </c>
      <c r="BM55" s="47">
        <v>0.58333333333333404</v>
      </c>
      <c r="BN55" s="31">
        <v>77</v>
      </c>
      <c r="BO55" s="45">
        <v>-0.375</v>
      </c>
      <c r="BP55" s="45">
        <v>0.83</v>
      </c>
      <c r="BQ55" s="45">
        <v>1</v>
      </c>
      <c r="BR55" s="44">
        <v>96.8</v>
      </c>
      <c r="BS55" s="45">
        <v>107.6</v>
      </c>
      <c r="BT55" s="45">
        <f t="shared" si="26"/>
        <v>45.798749999999998</v>
      </c>
      <c r="BU55" s="45">
        <f t="shared" si="27"/>
        <v>31381.303500000002</v>
      </c>
      <c r="BV55" s="54"/>
      <c r="BW55" s="35"/>
      <c r="BX55" s="55"/>
      <c r="BY55" s="55"/>
      <c r="BZ55" s="55"/>
      <c r="CA55" s="35"/>
      <c r="CB55" s="55"/>
      <c r="CC55" s="55"/>
      <c r="CD55" s="55"/>
      <c r="CE55" s="48"/>
    </row>
    <row r="56" spans="7:83" x14ac:dyDescent="0.25">
      <c r="G56" s="31">
        <v>0.46082949308755761</v>
      </c>
      <c r="H56" s="77">
        <v>1370.4</v>
      </c>
      <c r="I56" s="47">
        <v>0.625</v>
      </c>
      <c r="J56" s="31">
        <v>78</v>
      </c>
      <c r="K56" s="45">
        <v>-0.375</v>
      </c>
      <c r="L56" s="45">
        <v>0.83</v>
      </c>
      <c r="M56" s="45">
        <v>0.75</v>
      </c>
      <c r="N56" s="44">
        <v>89.6</v>
      </c>
      <c r="O56" s="45">
        <v>102.2</v>
      </c>
      <c r="P56" s="45">
        <f t="shared" si="14"/>
        <v>33.621562499999989</v>
      </c>
      <c r="Q56" s="45">
        <f t="shared" si="15"/>
        <v>21232.713940092162</v>
      </c>
      <c r="R56" s="55"/>
      <c r="V56" s="31">
        <v>0.5</v>
      </c>
      <c r="W56" s="77">
        <v>1370.4</v>
      </c>
      <c r="X56" s="47">
        <v>0.625</v>
      </c>
      <c r="Y56" s="31">
        <v>78</v>
      </c>
      <c r="Z56" s="43">
        <v>-1</v>
      </c>
      <c r="AA56" s="43">
        <v>0.5</v>
      </c>
      <c r="AB56" s="43">
        <v>1</v>
      </c>
      <c r="AC56" s="43">
        <v>96.8</v>
      </c>
      <c r="AD56" s="34">
        <v>80</v>
      </c>
      <c r="AE56" s="43">
        <f t="shared" si="16"/>
        <v>48.3</v>
      </c>
      <c r="AF56" s="43">
        <f t="shared" si="17"/>
        <v>33095.160000000003</v>
      </c>
      <c r="AG56" s="45">
        <v>-0.125</v>
      </c>
      <c r="AH56" s="45">
        <v>0.5</v>
      </c>
      <c r="AI56" s="45">
        <v>1</v>
      </c>
      <c r="AJ56" s="45">
        <v>98.6</v>
      </c>
      <c r="AK56" s="44">
        <v>80</v>
      </c>
      <c r="AL56" s="45">
        <f t="shared" si="18"/>
        <v>50.537499999999994</v>
      </c>
      <c r="AM56" s="45">
        <f t="shared" si="19"/>
        <v>34628.294999999998</v>
      </c>
      <c r="AN56" s="43">
        <v>-0.125</v>
      </c>
      <c r="AO56" s="43">
        <v>0.5</v>
      </c>
      <c r="AP56" s="43">
        <v>1</v>
      </c>
      <c r="AQ56" s="43">
        <v>95</v>
      </c>
      <c r="AR56" s="34">
        <v>80</v>
      </c>
      <c r="AS56" s="43">
        <f t="shared" si="20"/>
        <v>46.9375</v>
      </c>
      <c r="AT56" s="43">
        <f t="shared" si="21"/>
        <v>32161.575000000001</v>
      </c>
      <c r="AU56" s="45">
        <v>-0.125</v>
      </c>
      <c r="AV56" s="45">
        <v>0.5</v>
      </c>
      <c r="AW56" s="45">
        <v>1</v>
      </c>
      <c r="AX56" s="45">
        <v>96.8</v>
      </c>
      <c r="AY56" s="44">
        <v>80</v>
      </c>
      <c r="AZ56" s="45">
        <f t="shared" si="22"/>
        <v>48.737499999999997</v>
      </c>
      <c r="BA56" s="45">
        <f t="shared" si="23"/>
        <v>33394.934999999998</v>
      </c>
      <c r="BB56" s="43">
        <v>-0.125</v>
      </c>
      <c r="BC56" s="43">
        <v>0.5</v>
      </c>
      <c r="BD56" s="43">
        <v>1</v>
      </c>
      <c r="BE56" s="43">
        <v>96.8</v>
      </c>
      <c r="BF56" s="34">
        <v>80</v>
      </c>
      <c r="BG56" s="43">
        <f t="shared" si="24"/>
        <v>48.737499999999997</v>
      </c>
      <c r="BH56" s="43">
        <f t="shared" si="25"/>
        <v>33394.934999999998</v>
      </c>
      <c r="BK56" s="31">
        <v>0.5</v>
      </c>
      <c r="BL56" s="77">
        <v>1370.4</v>
      </c>
      <c r="BM56" s="47">
        <v>0.625</v>
      </c>
      <c r="BN56" s="31">
        <v>78</v>
      </c>
      <c r="BO56" s="45">
        <v>-0.375</v>
      </c>
      <c r="BP56" s="45">
        <v>0.83</v>
      </c>
      <c r="BQ56" s="45">
        <v>1</v>
      </c>
      <c r="BR56" s="44">
        <v>89.6</v>
      </c>
      <c r="BS56" s="45">
        <v>104</v>
      </c>
      <c r="BT56" s="45">
        <f t="shared" si="26"/>
        <v>43.028749999999988</v>
      </c>
      <c r="BU56" s="45">
        <f t="shared" si="27"/>
        <v>29483.299499999994</v>
      </c>
      <c r="BV56" s="54"/>
      <c r="BW56" s="35"/>
      <c r="BX56" s="55"/>
      <c r="BY56" s="55"/>
      <c r="BZ56" s="55"/>
      <c r="CA56" s="35"/>
      <c r="CB56" s="55"/>
      <c r="CC56" s="55"/>
      <c r="CD56" s="55"/>
      <c r="CE56" s="48"/>
    </row>
    <row r="57" spans="7:83" x14ac:dyDescent="0.25">
      <c r="G57" s="31">
        <v>0.46082949308755761</v>
      </c>
      <c r="H57" s="77">
        <v>1370.4</v>
      </c>
      <c r="I57" s="47">
        <v>0.66666666666666696</v>
      </c>
      <c r="J57" s="31">
        <v>74</v>
      </c>
      <c r="K57" s="45">
        <v>-0.375</v>
      </c>
      <c r="L57" s="45">
        <v>0.83</v>
      </c>
      <c r="M57" s="45">
        <v>0.75</v>
      </c>
      <c r="N57" s="44">
        <v>87</v>
      </c>
      <c r="O57" s="45">
        <v>100.4</v>
      </c>
      <c r="P57" s="45">
        <f t="shared" si="14"/>
        <v>30.531562499999996</v>
      </c>
      <c r="Q57" s="45">
        <f t="shared" si="15"/>
        <v>19281.314861751151</v>
      </c>
      <c r="R57" s="55"/>
      <c r="V57" s="31">
        <v>0.5</v>
      </c>
      <c r="W57" s="77">
        <v>1370.4</v>
      </c>
      <c r="X57" s="47">
        <v>0.66666666666666696</v>
      </c>
      <c r="Y57" s="31">
        <v>74</v>
      </c>
      <c r="Z57" s="43">
        <v>-1</v>
      </c>
      <c r="AA57" s="43">
        <v>0.5</v>
      </c>
      <c r="AB57" s="43">
        <v>1</v>
      </c>
      <c r="AC57" s="43">
        <v>96.8</v>
      </c>
      <c r="AD57" s="34">
        <v>80</v>
      </c>
      <c r="AE57" s="43">
        <f t="shared" si="16"/>
        <v>46.3</v>
      </c>
      <c r="AF57" s="43">
        <f t="shared" si="17"/>
        <v>31724.76</v>
      </c>
      <c r="AG57" s="45">
        <v>-0.125</v>
      </c>
      <c r="AH57" s="45">
        <v>0.5</v>
      </c>
      <c r="AI57" s="45">
        <v>1</v>
      </c>
      <c r="AJ57" s="45">
        <v>98.6</v>
      </c>
      <c r="AK57" s="44">
        <v>80</v>
      </c>
      <c r="AL57" s="45">
        <f t="shared" si="18"/>
        <v>48.537499999999994</v>
      </c>
      <c r="AM57" s="45">
        <f t="shared" si="19"/>
        <v>33257.894999999997</v>
      </c>
      <c r="AN57" s="43">
        <v>-0.125</v>
      </c>
      <c r="AO57" s="43">
        <v>0.5</v>
      </c>
      <c r="AP57" s="43">
        <v>1</v>
      </c>
      <c r="AQ57" s="43">
        <v>95</v>
      </c>
      <c r="AR57" s="34">
        <v>80</v>
      </c>
      <c r="AS57" s="43">
        <f t="shared" si="20"/>
        <v>44.9375</v>
      </c>
      <c r="AT57" s="43">
        <f t="shared" si="21"/>
        <v>30791.175000000003</v>
      </c>
      <c r="AU57" s="45">
        <v>-0.125</v>
      </c>
      <c r="AV57" s="45">
        <v>0.5</v>
      </c>
      <c r="AW57" s="45">
        <v>1</v>
      </c>
      <c r="AX57" s="45">
        <v>96.8</v>
      </c>
      <c r="AY57" s="44">
        <v>80</v>
      </c>
      <c r="AZ57" s="45">
        <f t="shared" si="22"/>
        <v>46.737499999999997</v>
      </c>
      <c r="BA57" s="45">
        <f t="shared" si="23"/>
        <v>32024.535</v>
      </c>
      <c r="BB57" s="43">
        <v>-0.125</v>
      </c>
      <c r="BC57" s="43">
        <v>0.5</v>
      </c>
      <c r="BD57" s="43">
        <v>1</v>
      </c>
      <c r="BE57" s="43">
        <v>96.8</v>
      </c>
      <c r="BF57" s="34">
        <v>80</v>
      </c>
      <c r="BG57" s="43">
        <f t="shared" si="24"/>
        <v>46.737499999999997</v>
      </c>
      <c r="BH57" s="43">
        <f t="shared" si="25"/>
        <v>32024.535</v>
      </c>
      <c r="BK57" s="31">
        <v>0.5</v>
      </c>
      <c r="BL57" s="77">
        <v>1370.4</v>
      </c>
      <c r="BM57" s="47">
        <v>0.66666666666666696</v>
      </c>
      <c r="BN57" s="31">
        <v>74</v>
      </c>
      <c r="BO57" s="45">
        <v>-0.375</v>
      </c>
      <c r="BP57" s="45">
        <v>0.83</v>
      </c>
      <c r="BQ57" s="45">
        <v>1</v>
      </c>
      <c r="BR57" s="44">
        <v>87</v>
      </c>
      <c r="BS57" s="45">
        <v>100.4</v>
      </c>
      <c r="BT57" s="45">
        <f t="shared" si="26"/>
        <v>40.708749999999995</v>
      </c>
      <c r="BU57" s="45">
        <f t="shared" si="27"/>
        <v>27893.635499999997</v>
      </c>
      <c r="BV57" s="54"/>
      <c r="BW57" s="35"/>
      <c r="BX57" s="55"/>
      <c r="BY57" s="55"/>
      <c r="BZ57" s="55"/>
      <c r="CA57" s="35"/>
      <c r="CB57" s="55"/>
      <c r="CC57" s="55"/>
      <c r="CD57" s="55"/>
      <c r="CE57" s="48"/>
    </row>
    <row r="58" spans="7:83" x14ac:dyDescent="0.25">
      <c r="G58" s="31">
        <v>0.46082949308755761</v>
      </c>
      <c r="H58" s="77">
        <v>1370.4</v>
      </c>
      <c r="I58" s="47">
        <v>0.70833333333333404</v>
      </c>
      <c r="J58" s="31">
        <v>67</v>
      </c>
      <c r="K58" s="45">
        <v>-0.375</v>
      </c>
      <c r="L58" s="45">
        <v>0.83</v>
      </c>
      <c r="M58" s="45">
        <v>0.75</v>
      </c>
      <c r="N58" s="44">
        <v>84.2</v>
      </c>
      <c r="O58" s="45">
        <v>93.2</v>
      </c>
      <c r="P58" s="45">
        <f t="shared" si="14"/>
        <v>29.474062499999999</v>
      </c>
      <c r="Q58" s="45">
        <f t="shared" si="15"/>
        <v>18613.48168202765</v>
      </c>
      <c r="R58" s="55"/>
      <c r="V58" s="31">
        <v>0.5</v>
      </c>
      <c r="W58" s="77">
        <v>1370.4</v>
      </c>
      <c r="X58" s="47">
        <v>0.70833333333333404</v>
      </c>
      <c r="Y58" s="31">
        <v>67</v>
      </c>
      <c r="Z58" s="43">
        <v>-1</v>
      </c>
      <c r="AA58" s="43">
        <v>0.5</v>
      </c>
      <c r="AB58" s="43">
        <v>1</v>
      </c>
      <c r="AC58" s="43">
        <v>96.8</v>
      </c>
      <c r="AD58" s="34">
        <v>80</v>
      </c>
      <c r="AE58" s="43">
        <f t="shared" si="16"/>
        <v>42.8</v>
      </c>
      <c r="AF58" s="43">
        <f t="shared" si="17"/>
        <v>29326.560000000001</v>
      </c>
      <c r="AG58" s="45">
        <v>-0.125</v>
      </c>
      <c r="AH58" s="45">
        <v>0.5</v>
      </c>
      <c r="AI58" s="45">
        <v>1</v>
      </c>
      <c r="AJ58" s="45">
        <v>98.6</v>
      </c>
      <c r="AK58" s="44">
        <v>80</v>
      </c>
      <c r="AL58" s="45">
        <f t="shared" si="18"/>
        <v>45.037499999999994</v>
      </c>
      <c r="AM58" s="45">
        <f t="shared" si="19"/>
        <v>30859.695</v>
      </c>
      <c r="AN58" s="43">
        <v>-0.125</v>
      </c>
      <c r="AO58" s="43">
        <v>0.5</v>
      </c>
      <c r="AP58" s="43">
        <v>1</v>
      </c>
      <c r="AQ58" s="43">
        <v>95</v>
      </c>
      <c r="AR58" s="34">
        <v>80</v>
      </c>
      <c r="AS58" s="43">
        <f t="shared" si="20"/>
        <v>41.4375</v>
      </c>
      <c r="AT58" s="43">
        <f t="shared" si="21"/>
        <v>28392.975000000002</v>
      </c>
      <c r="AU58" s="45">
        <v>-0.125</v>
      </c>
      <c r="AV58" s="45">
        <v>0.5</v>
      </c>
      <c r="AW58" s="45">
        <v>1</v>
      </c>
      <c r="AX58" s="45">
        <v>96.8</v>
      </c>
      <c r="AY58" s="44">
        <v>80</v>
      </c>
      <c r="AZ58" s="45">
        <f t="shared" si="22"/>
        <v>43.237499999999997</v>
      </c>
      <c r="BA58" s="45">
        <f t="shared" si="23"/>
        <v>29626.334999999999</v>
      </c>
      <c r="BB58" s="43">
        <v>-0.125</v>
      </c>
      <c r="BC58" s="43">
        <v>0.5</v>
      </c>
      <c r="BD58" s="43">
        <v>1</v>
      </c>
      <c r="BE58" s="43">
        <v>96.8</v>
      </c>
      <c r="BF58" s="34">
        <v>80</v>
      </c>
      <c r="BG58" s="43">
        <f t="shared" si="24"/>
        <v>43.237499999999997</v>
      </c>
      <c r="BH58" s="43">
        <f t="shared" si="25"/>
        <v>29626.334999999999</v>
      </c>
      <c r="BK58" s="31">
        <v>0.5</v>
      </c>
      <c r="BL58" s="77">
        <v>1370.4</v>
      </c>
      <c r="BM58" s="47">
        <v>0.70833333333333404</v>
      </c>
      <c r="BN58" s="31">
        <v>67</v>
      </c>
      <c r="BO58" s="45">
        <v>-0.375</v>
      </c>
      <c r="BP58" s="45">
        <v>0.83</v>
      </c>
      <c r="BQ58" s="45">
        <v>1</v>
      </c>
      <c r="BR58" s="44">
        <v>84.2</v>
      </c>
      <c r="BS58" s="45">
        <v>95</v>
      </c>
      <c r="BT58" s="45">
        <f t="shared" si="26"/>
        <v>37.498750000000001</v>
      </c>
      <c r="BU58" s="45">
        <f t="shared" si="27"/>
        <v>25694.143500000002</v>
      </c>
      <c r="BV58" s="54"/>
      <c r="BW58" s="35"/>
      <c r="BX58" s="55"/>
      <c r="BY58" s="55"/>
      <c r="BZ58" s="55"/>
      <c r="CA58" s="35"/>
      <c r="CB58" s="55"/>
      <c r="CC58" s="55"/>
      <c r="CD58" s="55"/>
      <c r="CE58" s="48"/>
    </row>
    <row r="59" spans="7:83" x14ac:dyDescent="0.25">
      <c r="G59" s="31">
        <v>0.46082949308755761</v>
      </c>
      <c r="H59" s="77">
        <v>1370.4</v>
      </c>
      <c r="I59" s="47">
        <v>0.75</v>
      </c>
      <c r="J59" s="31">
        <v>56</v>
      </c>
      <c r="K59" s="45">
        <v>-0.375</v>
      </c>
      <c r="L59" s="45">
        <v>0.83</v>
      </c>
      <c r="M59" s="45">
        <v>0.75</v>
      </c>
      <c r="N59" s="44">
        <v>82.4</v>
      </c>
      <c r="O59" s="45">
        <v>86</v>
      </c>
      <c r="P59" s="45">
        <f t="shared" si="14"/>
        <v>26.676562500000003</v>
      </c>
      <c r="Q59" s="45">
        <f t="shared" si="15"/>
        <v>16846.802419354841</v>
      </c>
      <c r="R59" s="55"/>
      <c r="V59" s="31">
        <v>0.5</v>
      </c>
      <c r="W59" s="77">
        <v>1370.4</v>
      </c>
      <c r="X59" s="47">
        <v>0.75</v>
      </c>
      <c r="Y59" s="31">
        <v>56</v>
      </c>
      <c r="Z59" s="43">
        <v>-1</v>
      </c>
      <c r="AA59" s="43">
        <v>0.5</v>
      </c>
      <c r="AB59" s="43">
        <v>1</v>
      </c>
      <c r="AC59" s="43">
        <v>96.8</v>
      </c>
      <c r="AD59" s="34">
        <v>80</v>
      </c>
      <c r="AE59" s="43">
        <f t="shared" si="16"/>
        <v>37.299999999999997</v>
      </c>
      <c r="AF59" s="43">
        <f t="shared" si="17"/>
        <v>25557.96</v>
      </c>
      <c r="AG59" s="45">
        <v>-0.125</v>
      </c>
      <c r="AH59" s="45">
        <v>0.5</v>
      </c>
      <c r="AI59" s="45">
        <v>1</v>
      </c>
      <c r="AJ59" s="45">
        <v>98.6</v>
      </c>
      <c r="AK59" s="44">
        <v>80</v>
      </c>
      <c r="AL59" s="45">
        <f t="shared" si="18"/>
        <v>39.537499999999994</v>
      </c>
      <c r="AM59" s="45">
        <f t="shared" si="19"/>
        <v>27091.094999999998</v>
      </c>
      <c r="AN59" s="43">
        <v>-0.125</v>
      </c>
      <c r="AO59" s="43">
        <v>0.5</v>
      </c>
      <c r="AP59" s="43">
        <v>1</v>
      </c>
      <c r="AQ59" s="43">
        <v>95</v>
      </c>
      <c r="AR59" s="34">
        <v>80</v>
      </c>
      <c r="AS59" s="43">
        <f t="shared" si="20"/>
        <v>35.9375</v>
      </c>
      <c r="AT59" s="43">
        <f t="shared" si="21"/>
        <v>24624.375</v>
      </c>
      <c r="AU59" s="45">
        <v>-0.125</v>
      </c>
      <c r="AV59" s="45">
        <v>0.5</v>
      </c>
      <c r="AW59" s="45">
        <v>1</v>
      </c>
      <c r="AX59" s="45">
        <v>96.8</v>
      </c>
      <c r="AY59" s="44">
        <v>80</v>
      </c>
      <c r="AZ59" s="45">
        <f t="shared" si="22"/>
        <v>37.737499999999997</v>
      </c>
      <c r="BA59" s="45">
        <f t="shared" si="23"/>
        <v>25857.735000000001</v>
      </c>
      <c r="BB59" s="43">
        <v>-0.125</v>
      </c>
      <c r="BC59" s="43">
        <v>0.5</v>
      </c>
      <c r="BD59" s="43">
        <v>1</v>
      </c>
      <c r="BE59" s="43">
        <v>96.8</v>
      </c>
      <c r="BF59" s="34">
        <v>80</v>
      </c>
      <c r="BG59" s="43">
        <f t="shared" si="24"/>
        <v>37.737499999999997</v>
      </c>
      <c r="BH59" s="43">
        <f t="shared" si="25"/>
        <v>25857.735000000001</v>
      </c>
      <c r="BK59" s="31">
        <v>0.5</v>
      </c>
      <c r="BL59" s="77">
        <v>1370.4</v>
      </c>
      <c r="BM59" s="47">
        <v>0.75</v>
      </c>
      <c r="BN59" s="31">
        <v>56</v>
      </c>
      <c r="BO59" s="45">
        <v>-0.375</v>
      </c>
      <c r="BP59" s="45">
        <v>0.83</v>
      </c>
      <c r="BQ59" s="45">
        <v>1</v>
      </c>
      <c r="BR59" s="44">
        <v>82.4</v>
      </c>
      <c r="BS59" s="45">
        <v>86</v>
      </c>
      <c r="BT59" s="45">
        <f t="shared" si="26"/>
        <v>35.568750000000001</v>
      </c>
      <c r="BU59" s="45">
        <f t="shared" si="27"/>
        <v>24371.707500000004</v>
      </c>
      <c r="BV59" s="54"/>
      <c r="BW59" s="35"/>
      <c r="BX59" s="55"/>
      <c r="BY59" s="55"/>
      <c r="BZ59" s="55"/>
      <c r="CA59" s="35"/>
      <c r="CB59" s="55"/>
      <c r="CC59" s="55"/>
      <c r="CD59" s="55"/>
      <c r="CE59" s="48"/>
    </row>
    <row r="60" spans="7:83" x14ac:dyDescent="0.25">
      <c r="G60" s="31">
        <v>0.46082949308755761</v>
      </c>
      <c r="H60" s="77">
        <v>1370.4</v>
      </c>
      <c r="I60" s="47">
        <v>0.79166666666666696</v>
      </c>
      <c r="J60" s="31">
        <v>42</v>
      </c>
      <c r="K60" s="45">
        <v>-0.375</v>
      </c>
      <c r="L60" s="45">
        <v>0.83</v>
      </c>
      <c r="M60" s="45">
        <v>0.75</v>
      </c>
      <c r="N60" s="44">
        <v>82.4</v>
      </c>
      <c r="O60" s="45">
        <v>82.4</v>
      </c>
      <c r="P60" s="45">
        <f t="shared" si="14"/>
        <v>20.661562499999999</v>
      </c>
      <c r="Q60" s="45">
        <f t="shared" si="15"/>
        <v>13048.205184331797</v>
      </c>
      <c r="R60" s="55"/>
      <c r="V60" s="31">
        <v>0.5</v>
      </c>
      <c r="W60" s="77">
        <v>1370.4</v>
      </c>
      <c r="X60" s="47">
        <v>0.79166666666666696</v>
      </c>
      <c r="Y60" s="31">
        <v>42</v>
      </c>
      <c r="Z60" s="43">
        <v>-1</v>
      </c>
      <c r="AA60" s="43">
        <v>0.5</v>
      </c>
      <c r="AB60" s="43">
        <v>1</v>
      </c>
      <c r="AC60" s="43">
        <v>96.8</v>
      </c>
      <c r="AD60" s="34">
        <v>80</v>
      </c>
      <c r="AE60" s="43">
        <f t="shared" si="16"/>
        <v>30.299999999999997</v>
      </c>
      <c r="AF60" s="43">
        <f t="shared" si="17"/>
        <v>20761.559999999998</v>
      </c>
      <c r="AG60" s="45">
        <v>-0.125</v>
      </c>
      <c r="AH60" s="45">
        <v>0.5</v>
      </c>
      <c r="AI60" s="45">
        <v>1</v>
      </c>
      <c r="AJ60" s="45">
        <v>98.6</v>
      </c>
      <c r="AK60" s="44">
        <v>80</v>
      </c>
      <c r="AL60" s="45">
        <f t="shared" si="18"/>
        <v>32.537499999999994</v>
      </c>
      <c r="AM60" s="45">
        <f t="shared" si="19"/>
        <v>22294.694999999996</v>
      </c>
      <c r="AN60" s="43">
        <v>-0.125</v>
      </c>
      <c r="AO60" s="43">
        <v>0.5</v>
      </c>
      <c r="AP60" s="43">
        <v>1</v>
      </c>
      <c r="AQ60" s="43">
        <v>95</v>
      </c>
      <c r="AR60" s="34">
        <v>80</v>
      </c>
      <c r="AS60" s="43">
        <f t="shared" si="20"/>
        <v>28.9375</v>
      </c>
      <c r="AT60" s="43">
        <f t="shared" si="21"/>
        <v>19827.975000000002</v>
      </c>
      <c r="AU60" s="45">
        <v>-0.125</v>
      </c>
      <c r="AV60" s="45">
        <v>0.5</v>
      </c>
      <c r="AW60" s="45">
        <v>1</v>
      </c>
      <c r="AX60" s="45">
        <v>96.8</v>
      </c>
      <c r="AY60" s="44">
        <v>80</v>
      </c>
      <c r="AZ60" s="45">
        <f t="shared" si="22"/>
        <v>30.737499999999997</v>
      </c>
      <c r="BA60" s="45">
        <f t="shared" si="23"/>
        <v>21061.334999999999</v>
      </c>
      <c r="BB60" s="43">
        <v>-0.125</v>
      </c>
      <c r="BC60" s="43">
        <v>0.5</v>
      </c>
      <c r="BD60" s="43">
        <v>1</v>
      </c>
      <c r="BE60" s="43">
        <v>96.8</v>
      </c>
      <c r="BF60" s="34">
        <v>80</v>
      </c>
      <c r="BG60" s="43">
        <f t="shared" si="24"/>
        <v>30.737499999999997</v>
      </c>
      <c r="BH60" s="43">
        <f t="shared" si="25"/>
        <v>21061.334999999999</v>
      </c>
      <c r="BK60" s="31">
        <v>0.5</v>
      </c>
      <c r="BL60" s="77">
        <v>1370.4</v>
      </c>
      <c r="BM60" s="47">
        <v>0.79166666666666696</v>
      </c>
      <c r="BN60" s="31">
        <v>42</v>
      </c>
      <c r="BO60" s="45">
        <v>-0.375</v>
      </c>
      <c r="BP60" s="45">
        <v>0.83</v>
      </c>
      <c r="BQ60" s="45">
        <v>1</v>
      </c>
      <c r="BR60" s="44">
        <v>82.4</v>
      </c>
      <c r="BS60" s="45">
        <v>84.2</v>
      </c>
      <c r="BT60" s="45">
        <f t="shared" si="26"/>
        <v>25.748750000000001</v>
      </c>
      <c r="BU60" s="45">
        <f t="shared" si="27"/>
        <v>17643.043500000003</v>
      </c>
      <c r="BV60" s="54"/>
      <c r="BW60" s="35"/>
      <c r="BX60" s="55"/>
      <c r="BY60" s="55"/>
      <c r="BZ60" s="55"/>
      <c r="CA60" s="35"/>
      <c r="CB60" s="55"/>
      <c r="CC60" s="55"/>
      <c r="CD60" s="55"/>
      <c r="CE60" s="48"/>
    </row>
    <row r="61" spans="7:83" x14ac:dyDescent="0.25">
      <c r="G61" s="31">
        <v>0.46082949308755761</v>
      </c>
      <c r="H61" s="77">
        <v>1370.4</v>
      </c>
      <c r="I61" s="47">
        <v>0.83333333333333404</v>
      </c>
      <c r="J61" s="31">
        <v>28</v>
      </c>
      <c r="K61" s="45">
        <v>-0.375</v>
      </c>
      <c r="L61" s="45">
        <v>0.83</v>
      </c>
      <c r="M61" s="45">
        <v>0.75</v>
      </c>
      <c r="N61" s="44">
        <v>80.599999999999994</v>
      </c>
      <c r="O61" s="45">
        <v>80.599999999999994</v>
      </c>
      <c r="P61" s="45">
        <f t="shared" si="14"/>
        <v>11.946562499999999</v>
      </c>
      <c r="Q61" s="45">
        <f t="shared" si="15"/>
        <v>7544.5019585253449</v>
      </c>
      <c r="R61" s="55"/>
      <c r="V61" s="31">
        <v>0.5</v>
      </c>
      <c r="W61" s="77">
        <v>1370.4</v>
      </c>
      <c r="X61" s="47">
        <v>0.83333333333333404</v>
      </c>
      <c r="Y61" s="31">
        <v>28</v>
      </c>
      <c r="Z61" s="43">
        <v>-1</v>
      </c>
      <c r="AA61" s="43">
        <v>0.5</v>
      </c>
      <c r="AB61" s="43">
        <v>1</v>
      </c>
      <c r="AC61" s="43">
        <v>96.8</v>
      </c>
      <c r="AD61" s="34">
        <v>80</v>
      </c>
      <c r="AE61" s="43">
        <f t="shared" si="16"/>
        <v>23.299999999999997</v>
      </c>
      <c r="AF61" s="43">
        <f t="shared" si="17"/>
        <v>15965.16</v>
      </c>
      <c r="AG61" s="45">
        <v>-0.125</v>
      </c>
      <c r="AH61" s="45">
        <v>0.5</v>
      </c>
      <c r="AI61" s="45">
        <v>1</v>
      </c>
      <c r="AJ61" s="45">
        <v>98.6</v>
      </c>
      <c r="AK61" s="44">
        <v>80</v>
      </c>
      <c r="AL61" s="45">
        <f t="shared" si="18"/>
        <v>25.537499999999994</v>
      </c>
      <c r="AM61" s="45">
        <f t="shared" si="19"/>
        <v>17498.294999999998</v>
      </c>
      <c r="AN61" s="43">
        <v>-0.125</v>
      </c>
      <c r="AO61" s="43">
        <v>0.5</v>
      </c>
      <c r="AP61" s="43">
        <v>1</v>
      </c>
      <c r="AQ61" s="43">
        <v>95</v>
      </c>
      <c r="AR61" s="34">
        <v>80</v>
      </c>
      <c r="AS61" s="43">
        <f t="shared" si="20"/>
        <v>21.9375</v>
      </c>
      <c r="AT61" s="43">
        <f t="shared" si="21"/>
        <v>15031.575000000001</v>
      </c>
      <c r="AU61" s="45">
        <v>-0.125</v>
      </c>
      <c r="AV61" s="45">
        <v>0.5</v>
      </c>
      <c r="AW61" s="45">
        <v>1</v>
      </c>
      <c r="AX61" s="45">
        <v>96.8</v>
      </c>
      <c r="AY61" s="44">
        <v>80</v>
      </c>
      <c r="AZ61" s="45">
        <f t="shared" si="22"/>
        <v>23.737499999999997</v>
      </c>
      <c r="BA61" s="45">
        <f t="shared" si="23"/>
        <v>16264.934999999999</v>
      </c>
      <c r="BB61" s="43">
        <v>-0.125</v>
      </c>
      <c r="BC61" s="43">
        <v>0.5</v>
      </c>
      <c r="BD61" s="43">
        <v>1</v>
      </c>
      <c r="BE61" s="43">
        <v>96.8</v>
      </c>
      <c r="BF61" s="34">
        <v>80</v>
      </c>
      <c r="BG61" s="43">
        <f t="shared" si="24"/>
        <v>23.737499999999997</v>
      </c>
      <c r="BH61" s="43">
        <f t="shared" si="25"/>
        <v>16264.934999999999</v>
      </c>
      <c r="BK61" s="31">
        <v>0.5</v>
      </c>
      <c r="BL61" s="77">
        <v>1370.4</v>
      </c>
      <c r="BM61" s="47">
        <v>0.83333333333333404</v>
      </c>
      <c r="BN61" s="31">
        <v>28</v>
      </c>
      <c r="BO61" s="45">
        <v>-0.375</v>
      </c>
      <c r="BP61" s="45">
        <v>0.83</v>
      </c>
      <c r="BQ61" s="45">
        <v>1</v>
      </c>
      <c r="BR61" s="44">
        <v>80.599999999999994</v>
      </c>
      <c r="BS61" s="45">
        <v>82.4</v>
      </c>
      <c r="BT61" s="45">
        <f t="shared" si="26"/>
        <v>14.128749999999986</v>
      </c>
      <c r="BU61" s="45">
        <f t="shared" si="27"/>
        <v>9681.0194999999912</v>
      </c>
      <c r="BV61" s="54"/>
      <c r="BW61" s="35"/>
      <c r="BX61" s="55"/>
      <c r="BY61" s="55"/>
      <c r="BZ61" s="55"/>
      <c r="CA61" s="35"/>
      <c r="CB61" s="55"/>
      <c r="CC61" s="55"/>
      <c r="CD61" s="55"/>
      <c r="CE61" s="48"/>
    </row>
    <row r="62" spans="7:83" x14ac:dyDescent="0.25">
      <c r="G62" s="31">
        <v>0.46082949308755761</v>
      </c>
      <c r="H62" s="77">
        <v>1370.4</v>
      </c>
      <c r="I62" s="47">
        <v>0.875</v>
      </c>
      <c r="J62" s="31">
        <v>18</v>
      </c>
      <c r="K62" s="45">
        <v>-0.375</v>
      </c>
      <c r="L62" s="45">
        <v>0.83</v>
      </c>
      <c r="M62" s="45">
        <v>0.75</v>
      </c>
      <c r="N62" s="44">
        <v>80.599999999999994</v>
      </c>
      <c r="O62" s="45">
        <v>78.8</v>
      </c>
      <c r="P62" s="45">
        <f t="shared" si="14"/>
        <v>7.071562499999998</v>
      </c>
      <c r="Q62" s="45">
        <f t="shared" si="15"/>
        <v>4465.8383640552984</v>
      </c>
      <c r="R62" s="55"/>
      <c r="V62" s="31">
        <v>0.5</v>
      </c>
      <c r="W62" s="77">
        <v>1370.4</v>
      </c>
      <c r="X62" s="47">
        <v>0.875</v>
      </c>
      <c r="Y62" s="31">
        <v>18</v>
      </c>
      <c r="Z62" s="43">
        <v>-1</v>
      </c>
      <c r="AA62" s="43">
        <v>0.5</v>
      </c>
      <c r="AB62" s="43">
        <v>1</v>
      </c>
      <c r="AC62" s="43">
        <v>96.8</v>
      </c>
      <c r="AD62" s="34">
        <v>80</v>
      </c>
      <c r="AE62" s="43">
        <f t="shared" si="16"/>
        <v>18.299999999999997</v>
      </c>
      <c r="AF62" s="43">
        <f t="shared" si="17"/>
        <v>12539.159999999998</v>
      </c>
      <c r="AG62" s="45">
        <v>-0.125</v>
      </c>
      <c r="AH62" s="45">
        <v>0.5</v>
      </c>
      <c r="AI62" s="45">
        <v>1</v>
      </c>
      <c r="AJ62" s="45">
        <v>98.6</v>
      </c>
      <c r="AK62" s="44">
        <v>80</v>
      </c>
      <c r="AL62" s="45">
        <f t="shared" si="18"/>
        <v>20.537499999999994</v>
      </c>
      <c r="AM62" s="45">
        <f t="shared" si="19"/>
        <v>14072.294999999996</v>
      </c>
      <c r="AN62" s="43">
        <v>-0.125</v>
      </c>
      <c r="AO62" s="43">
        <v>0.5</v>
      </c>
      <c r="AP62" s="43">
        <v>1</v>
      </c>
      <c r="AQ62" s="43">
        <v>95</v>
      </c>
      <c r="AR62" s="34">
        <v>80</v>
      </c>
      <c r="AS62" s="43">
        <f t="shared" si="20"/>
        <v>16.9375</v>
      </c>
      <c r="AT62" s="43">
        <f t="shared" si="21"/>
        <v>11605.575000000001</v>
      </c>
      <c r="AU62" s="45">
        <v>-0.125</v>
      </c>
      <c r="AV62" s="45">
        <v>0.5</v>
      </c>
      <c r="AW62" s="45">
        <v>1</v>
      </c>
      <c r="AX62" s="45">
        <v>96.8</v>
      </c>
      <c r="AY62" s="44">
        <v>80</v>
      </c>
      <c r="AZ62" s="45">
        <f t="shared" si="22"/>
        <v>18.737499999999997</v>
      </c>
      <c r="BA62" s="45">
        <f t="shared" si="23"/>
        <v>12838.934999999999</v>
      </c>
      <c r="BB62" s="43">
        <v>-0.125</v>
      </c>
      <c r="BC62" s="43">
        <v>0.5</v>
      </c>
      <c r="BD62" s="43">
        <v>1</v>
      </c>
      <c r="BE62" s="43">
        <v>96.8</v>
      </c>
      <c r="BF62" s="34">
        <v>80</v>
      </c>
      <c r="BG62" s="43">
        <f t="shared" si="24"/>
        <v>18.737499999999997</v>
      </c>
      <c r="BH62" s="43">
        <f t="shared" si="25"/>
        <v>12838.934999999999</v>
      </c>
      <c r="BK62" s="31">
        <v>0.5</v>
      </c>
      <c r="BL62" s="77">
        <v>1370.4</v>
      </c>
      <c r="BM62" s="47">
        <v>0.875</v>
      </c>
      <c r="BN62" s="31">
        <v>18</v>
      </c>
      <c r="BO62" s="45">
        <v>-0.375</v>
      </c>
      <c r="BP62" s="45">
        <v>0.83</v>
      </c>
      <c r="BQ62" s="45">
        <v>1</v>
      </c>
      <c r="BR62" s="44">
        <v>80.599999999999994</v>
      </c>
      <c r="BS62" s="45">
        <v>80.599999999999994</v>
      </c>
      <c r="BT62" s="45">
        <f t="shared" si="26"/>
        <v>7.6287500000000001</v>
      </c>
      <c r="BU62" s="45">
        <f t="shared" si="27"/>
        <v>5227.2195000000002</v>
      </c>
      <c r="BV62" s="54"/>
      <c r="BW62" s="35"/>
      <c r="BX62" s="55"/>
      <c r="BY62" s="55"/>
      <c r="BZ62" s="55"/>
      <c r="CA62" s="35"/>
      <c r="CB62" s="55"/>
      <c r="CC62" s="55"/>
      <c r="CD62" s="55"/>
      <c r="CE62" s="48"/>
    </row>
    <row r="63" spans="7:83" x14ac:dyDescent="0.25">
      <c r="G63" s="31">
        <v>0.46082949308755761</v>
      </c>
      <c r="H63" s="77">
        <v>1370.4</v>
      </c>
      <c r="I63" s="47">
        <v>0.91666666666666696</v>
      </c>
      <c r="J63" s="31">
        <v>12</v>
      </c>
      <c r="K63" s="45">
        <v>-0.375</v>
      </c>
      <c r="L63" s="45">
        <v>0.83</v>
      </c>
      <c r="M63" s="45">
        <v>0.75</v>
      </c>
      <c r="N63" s="44">
        <v>81</v>
      </c>
      <c r="O63" s="45">
        <v>78.8</v>
      </c>
      <c r="P63" s="45">
        <f t="shared" si="14"/>
        <v>3.6365625000000019</v>
      </c>
      <c r="Q63" s="45">
        <f t="shared" si="15"/>
        <v>2296.5646313364068</v>
      </c>
      <c r="R63" s="55"/>
      <c r="V63" s="31">
        <v>0.5</v>
      </c>
      <c r="W63" s="77">
        <v>1370.4</v>
      </c>
      <c r="X63" s="47">
        <v>0.91666666666666696</v>
      </c>
      <c r="Y63" s="31">
        <v>12</v>
      </c>
      <c r="Z63" s="43">
        <v>-1</v>
      </c>
      <c r="AA63" s="43">
        <v>0.5</v>
      </c>
      <c r="AB63" s="43">
        <v>1</v>
      </c>
      <c r="AC63" s="43">
        <v>96.8</v>
      </c>
      <c r="AD63" s="34">
        <v>80</v>
      </c>
      <c r="AE63" s="43">
        <f t="shared" si="16"/>
        <v>15.299999999999997</v>
      </c>
      <c r="AF63" s="43">
        <f t="shared" si="17"/>
        <v>10483.56</v>
      </c>
      <c r="AG63" s="45">
        <v>-0.125</v>
      </c>
      <c r="AH63" s="45">
        <v>0.5</v>
      </c>
      <c r="AI63" s="45">
        <v>1</v>
      </c>
      <c r="AJ63" s="45">
        <v>98.6</v>
      </c>
      <c r="AK63" s="44">
        <v>80</v>
      </c>
      <c r="AL63" s="45">
        <f t="shared" si="18"/>
        <v>17.537499999999994</v>
      </c>
      <c r="AM63" s="45">
        <f t="shared" si="19"/>
        <v>12016.694999999996</v>
      </c>
      <c r="AN63" s="43">
        <v>-0.125</v>
      </c>
      <c r="AO63" s="43">
        <v>0.5</v>
      </c>
      <c r="AP63" s="43">
        <v>1</v>
      </c>
      <c r="AQ63" s="43">
        <v>95</v>
      </c>
      <c r="AR63" s="34">
        <v>80</v>
      </c>
      <c r="AS63" s="43">
        <f t="shared" si="20"/>
        <v>13.9375</v>
      </c>
      <c r="AT63" s="43">
        <f t="shared" si="21"/>
        <v>9549.9750000000004</v>
      </c>
      <c r="AU63" s="45">
        <v>-0.125</v>
      </c>
      <c r="AV63" s="45">
        <v>0.5</v>
      </c>
      <c r="AW63" s="45">
        <v>1</v>
      </c>
      <c r="AX63" s="45">
        <v>96.8</v>
      </c>
      <c r="AY63" s="44">
        <v>80</v>
      </c>
      <c r="AZ63" s="45">
        <f t="shared" si="22"/>
        <v>15.737499999999997</v>
      </c>
      <c r="BA63" s="45">
        <f t="shared" si="23"/>
        <v>10783.334999999999</v>
      </c>
      <c r="BB63" s="43">
        <v>-0.125</v>
      </c>
      <c r="BC63" s="43">
        <v>0.5</v>
      </c>
      <c r="BD63" s="43">
        <v>1</v>
      </c>
      <c r="BE63" s="43">
        <v>96.8</v>
      </c>
      <c r="BF63" s="34">
        <v>80</v>
      </c>
      <c r="BG63" s="43">
        <f t="shared" si="24"/>
        <v>15.737499999999997</v>
      </c>
      <c r="BH63" s="43">
        <f t="shared" si="25"/>
        <v>10783.334999999999</v>
      </c>
      <c r="BK63" s="31">
        <v>0.5</v>
      </c>
      <c r="BL63" s="77">
        <v>1370.4</v>
      </c>
      <c r="BM63" s="47">
        <v>0.91666666666666696</v>
      </c>
      <c r="BN63" s="31">
        <v>12</v>
      </c>
      <c r="BO63" s="45">
        <v>-0.375</v>
      </c>
      <c r="BP63" s="45">
        <v>0.83</v>
      </c>
      <c r="BQ63" s="45">
        <v>1</v>
      </c>
      <c r="BR63" s="44">
        <v>81</v>
      </c>
      <c r="BS63" s="45">
        <v>78.8</v>
      </c>
      <c r="BT63" s="45">
        <f t="shared" si="26"/>
        <v>4.8487500000000026</v>
      </c>
      <c r="BU63" s="45">
        <f t="shared" si="27"/>
        <v>3322.3635000000017</v>
      </c>
      <c r="BV63" s="54"/>
      <c r="BW63" s="35"/>
      <c r="BX63" s="55"/>
      <c r="BY63" s="55"/>
      <c r="BZ63" s="55"/>
      <c r="CA63" s="35"/>
      <c r="CB63" s="55"/>
      <c r="CC63" s="55"/>
      <c r="CD63" s="55"/>
      <c r="CE63" s="48"/>
    </row>
    <row r="64" spans="7:83" x14ac:dyDescent="0.25">
      <c r="G64" s="31">
        <v>0.46082949308755761</v>
      </c>
      <c r="H64" s="77">
        <v>1370.4</v>
      </c>
      <c r="I64" s="47">
        <v>0.95833333333333404</v>
      </c>
      <c r="J64" s="31">
        <v>8</v>
      </c>
      <c r="K64" s="45">
        <v>-0.375</v>
      </c>
      <c r="L64" s="45">
        <v>0.83</v>
      </c>
      <c r="M64" s="45">
        <v>0.75</v>
      </c>
      <c r="N64" s="44">
        <v>80.599999999999994</v>
      </c>
      <c r="O64" s="45">
        <v>78.8</v>
      </c>
      <c r="P64" s="45">
        <f t="shared" si="14"/>
        <v>0.84656249999999744</v>
      </c>
      <c r="Q64" s="45">
        <f t="shared" si="15"/>
        <v>534.6217741935468</v>
      </c>
      <c r="R64" s="55"/>
      <c r="V64" s="31">
        <v>0.5</v>
      </c>
      <c r="W64" s="77">
        <v>1370.4</v>
      </c>
      <c r="X64" s="47">
        <v>0.95833333333333404</v>
      </c>
      <c r="Y64" s="31">
        <v>8</v>
      </c>
      <c r="Z64" s="43">
        <v>-1</v>
      </c>
      <c r="AA64" s="43">
        <v>0.5</v>
      </c>
      <c r="AB64" s="43">
        <v>1</v>
      </c>
      <c r="AC64" s="43">
        <v>96.8</v>
      </c>
      <c r="AD64" s="34">
        <v>80</v>
      </c>
      <c r="AE64" s="43">
        <f t="shared" si="16"/>
        <v>13.299999999999997</v>
      </c>
      <c r="AF64" s="43">
        <f t="shared" si="17"/>
        <v>9113.159999999998</v>
      </c>
      <c r="AG64" s="45">
        <v>-0.125</v>
      </c>
      <c r="AH64" s="45">
        <v>0.5</v>
      </c>
      <c r="AI64" s="45">
        <v>1</v>
      </c>
      <c r="AJ64" s="45">
        <v>98.6</v>
      </c>
      <c r="AK64" s="44">
        <v>80</v>
      </c>
      <c r="AL64" s="45">
        <f t="shared" si="18"/>
        <v>15.537499999999994</v>
      </c>
      <c r="AM64" s="45">
        <f t="shared" si="19"/>
        <v>10646.294999999996</v>
      </c>
      <c r="AN64" s="43">
        <v>-0.125</v>
      </c>
      <c r="AO64" s="43">
        <v>0.5</v>
      </c>
      <c r="AP64" s="43">
        <v>1</v>
      </c>
      <c r="AQ64" s="43">
        <v>95</v>
      </c>
      <c r="AR64" s="34">
        <v>80</v>
      </c>
      <c r="AS64" s="43">
        <f t="shared" si="20"/>
        <v>11.9375</v>
      </c>
      <c r="AT64" s="43">
        <f t="shared" si="21"/>
        <v>8179.5750000000007</v>
      </c>
      <c r="AU64" s="45">
        <v>-0.125</v>
      </c>
      <c r="AV64" s="45">
        <v>0.5</v>
      </c>
      <c r="AW64" s="45">
        <v>1</v>
      </c>
      <c r="AX64" s="45">
        <v>96.8</v>
      </c>
      <c r="AY64" s="44">
        <v>80</v>
      </c>
      <c r="AZ64" s="45">
        <f t="shared" si="22"/>
        <v>13.737499999999997</v>
      </c>
      <c r="BA64" s="45">
        <f t="shared" si="23"/>
        <v>9412.9349999999995</v>
      </c>
      <c r="BB64" s="43">
        <v>-0.125</v>
      </c>
      <c r="BC64" s="43">
        <v>0.5</v>
      </c>
      <c r="BD64" s="43">
        <v>1</v>
      </c>
      <c r="BE64" s="43">
        <v>96.8</v>
      </c>
      <c r="BF64" s="34">
        <v>80</v>
      </c>
      <c r="BG64" s="43">
        <f t="shared" si="24"/>
        <v>13.737499999999997</v>
      </c>
      <c r="BH64" s="43">
        <f t="shared" si="25"/>
        <v>9412.9349999999995</v>
      </c>
      <c r="BK64" s="31">
        <v>0.5</v>
      </c>
      <c r="BL64" s="77">
        <v>1370.4</v>
      </c>
      <c r="BM64" s="47">
        <v>0.95833333333333404</v>
      </c>
      <c r="BN64" s="31">
        <v>8</v>
      </c>
      <c r="BO64" s="45">
        <v>-0.375</v>
      </c>
      <c r="BP64" s="45">
        <v>0.83</v>
      </c>
      <c r="BQ64" s="45">
        <v>1</v>
      </c>
      <c r="BR64" s="44">
        <v>80.599999999999994</v>
      </c>
      <c r="BS64" s="45">
        <v>78.8</v>
      </c>
      <c r="BT64" s="45">
        <f t="shared" si="26"/>
        <v>1.1287499999999966</v>
      </c>
      <c r="BU64" s="45">
        <f t="shared" si="27"/>
        <v>773.4194999999977</v>
      </c>
      <c r="BV64" s="54"/>
      <c r="BW64" s="35"/>
      <c r="BX64" s="55"/>
      <c r="BY64" s="55"/>
      <c r="BZ64" s="55"/>
      <c r="CA64" s="35"/>
      <c r="CB64" s="55"/>
      <c r="CC64" s="55"/>
      <c r="CD64" s="55"/>
      <c r="CE64" s="48"/>
    </row>
    <row r="65" spans="6:83" x14ac:dyDescent="0.25">
      <c r="G65" s="31">
        <v>0.46082949308755761</v>
      </c>
      <c r="H65" s="77">
        <v>1370.4</v>
      </c>
      <c r="I65" s="47">
        <v>1</v>
      </c>
      <c r="J65" s="31">
        <v>5</v>
      </c>
      <c r="K65" s="45">
        <v>-0.375</v>
      </c>
      <c r="L65" s="45">
        <v>0.83</v>
      </c>
      <c r="M65" s="45">
        <v>0.75</v>
      </c>
      <c r="N65" s="44">
        <v>80.599999999999994</v>
      </c>
      <c r="O65" s="45">
        <v>77</v>
      </c>
      <c r="P65" s="45">
        <f t="shared" si="14"/>
        <v>0.32906249999999515</v>
      </c>
      <c r="Q65" s="45">
        <f t="shared" si="15"/>
        <v>207.80979262672508</v>
      </c>
      <c r="R65" s="55"/>
      <c r="V65" s="31">
        <v>0.5</v>
      </c>
      <c r="W65" s="77">
        <v>1370.4</v>
      </c>
      <c r="X65" s="47">
        <v>1</v>
      </c>
      <c r="Y65" s="31">
        <v>5</v>
      </c>
      <c r="Z65" s="43">
        <v>-1</v>
      </c>
      <c r="AA65" s="43">
        <v>0.5</v>
      </c>
      <c r="AB65" s="43">
        <v>1</v>
      </c>
      <c r="AC65" s="43">
        <v>96.8</v>
      </c>
      <c r="AD65" s="34">
        <v>80</v>
      </c>
      <c r="AE65" s="43">
        <f t="shared" si="16"/>
        <v>11.799999999999997</v>
      </c>
      <c r="AF65" s="43">
        <f t="shared" si="17"/>
        <v>8085.3599999999988</v>
      </c>
      <c r="AG65" s="45">
        <v>-0.125</v>
      </c>
      <c r="AH65" s="45">
        <v>0.5</v>
      </c>
      <c r="AI65" s="45">
        <v>1</v>
      </c>
      <c r="AJ65" s="45">
        <v>98.6</v>
      </c>
      <c r="AK65" s="44">
        <v>80</v>
      </c>
      <c r="AL65" s="45">
        <f t="shared" si="18"/>
        <v>14.037499999999994</v>
      </c>
      <c r="AM65" s="45">
        <f t="shared" si="19"/>
        <v>9618.4949999999972</v>
      </c>
      <c r="AN65" s="43">
        <v>-0.125</v>
      </c>
      <c r="AO65" s="43">
        <v>0.5</v>
      </c>
      <c r="AP65" s="43">
        <v>1</v>
      </c>
      <c r="AQ65" s="43">
        <v>95</v>
      </c>
      <c r="AR65" s="34">
        <v>80</v>
      </c>
      <c r="AS65" s="43">
        <f t="shared" si="20"/>
        <v>10.4375</v>
      </c>
      <c r="AT65" s="43">
        <f t="shared" si="21"/>
        <v>7151.7750000000005</v>
      </c>
      <c r="AU65" s="45">
        <v>-0.125</v>
      </c>
      <c r="AV65" s="45">
        <v>0.5</v>
      </c>
      <c r="AW65" s="45">
        <v>1</v>
      </c>
      <c r="AX65" s="45">
        <v>96.8</v>
      </c>
      <c r="AY65" s="44">
        <v>80</v>
      </c>
      <c r="AZ65" s="45">
        <f t="shared" si="22"/>
        <v>12.237499999999997</v>
      </c>
      <c r="BA65" s="45">
        <f t="shared" si="23"/>
        <v>8385.1349999999984</v>
      </c>
      <c r="BB65" s="43">
        <v>-0.125</v>
      </c>
      <c r="BC65" s="43">
        <v>0.5</v>
      </c>
      <c r="BD65" s="43">
        <v>1</v>
      </c>
      <c r="BE65" s="43">
        <v>96.8</v>
      </c>
      <c r="BF65" s="34">
        <v>80</v>
      </c>
      <c r="BG65" s="43">
        <f t="shared" si="24"/>
        <v>12.237499999999997</v>
      </c>
      <c r="BH65" s="43">
        <f t="shared" si="25"/>
        <v>8385.1349999999984</v>
      </c>
      <c r="BK65" s="31">
        <v>0.5</v>
      </c>
      <c r="BL65" s="77">
        <v>1370.4</v>
      </c>
      <c r="BM65" s="47">
        <v>1</v>
      </c>
      <c r="BN65" s="31">
        <v>5</v>
      </c>
      <c r="BO65" s="45">
        <v>-0.375</v>
      </c>
      <c r="BP65" s="45">
        <v>0.83</v>
      </c>
      <c r="BQ65" s="45">
        <v>1</v>
      </c>
      <c r="BR65" s="44">
        <v>80.599999999999994</v>
      </c>
      <c r="BS65" s="45">
        <v>78.8</v>
      </c>
      <c r="BT65" s="45">
        <f t="shared" si="26"/>
        <v>-1.3612500000000032</v>
      </c>
      <c r="BU65" s="45">
        <f t="shared" si="27"/>
        <v>-932.72850000000221</v>
      </c>
      <c r="BV65" s="54"/>
      <c r="BW65" s="35"/>
      <c r="BX65" s="55"/>
      <c r="BY65" s="55"/>
      <c r="BZ65" s="55"/>
      <c r="CA65" s="35"/>
      <c r="CB65" s="55"/>
      <c r="CC65" s="55"/>
      <c r="CD65" s="55"/>
      <c r="CE65" s="48"/>
    </row>
    <row r="66" spans="6:83" x14ac:dyDescent="0.25"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55"/>
      <c r="Q66" s="55"/>
      <c r="R66" s="55"/>
      <c r="AE66" s="78"/>
      <c r="AF66" s="78"/>
      <c r="AG66" s="79"/>
      <c r="AH66" s="79"/>
      <c r="AI66" s="79"/>
      <c r="AJ66" s="79"/>
      <c r="AK66" s="79"/>
      <c r="AL66" s="78"/>
      <c r="AM66" s="78"/>
      <c r="AN66" s="79"/>
      <c r="AO66" s="79"/>
      <c r="AP66" s="79"/>
      <c r="AQ66" s="79"/>
      <c r="AR66" s="79"/>
      <c r="AS66" s="78"/>
      <c r="AT66" s="78"/>
      <c r="AU66" s="79"/>
      <c r="AV66" s="79"/>
      <c r="AW66" s="79"/>
      <c r="AX66" s="79"/>
      <c r="AY66" s="79"/>
      <c r="AZ66" s="78"/>
      <c r="BA66" s="78"/>
      <c r="BB66" s="79"/>
      <c r="BC66" s="79"/>
      <c r="BD66" s="79"/>
      <c r="BE66" s="79"/>
      <c r="BF66" s="79"/>
      <c r="BG66" s="78"/>
      <c r="BH66" s="78"/>
      <c r="BT66" s="78"/>
      <c r="BU66" s="78"/>
      <c r="BV66" s="49"/>
      <c r="BW66" s="49"/>
      <c r="BX66" s="49"/>
      <c r="BY66" s="49"/>
      <c r="BZ66" s="49"/>
      <c r="CA66" s="49"/>
      <c r="CB66" s="49"/>
      <c r="CC66" s="55"/>
      <c r="CD66" s="55"/>
      <c r="CE66" s="48"/>
    </row>
    <row r="67" spans="6:83" x14ac:dyDescent="0.25">
      <c r="F67" s="49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55"/>
      <c r="AE67" s="78"/>
      <c r="AF67" s="78"/>
      <c r="AG67" s="79"/>
      <c r="AH67" s="79"/>
      <c r="AI67" s="79"/>
      <c r="AJ67" s="79"/>
      <c r="AK67" s="79"/>
      <c r="AL67" s="78"/>
      <c r="AM67" s="78"/>
      <c r="AN67" s="79"/>
      <c r="AO67" s="79"/>
      <c r="AP67" s="79"/>
      <c r="AQ67" s="79"/>
      <c r="AR67" s="79"/>
      <c r="AS67" s="78"/>
      <c r="AT67" s="78"/>
      <c r="AU67" s="79"/>
      <c r="AV67" s="79"/>
      <c r="AW67" s="79"/>
      <c r="AX67" s="79"/>
      <c r="AY67" s="79"/>
      <c r="AZ67" s="78"/>
      <c r="BA67" s="78"/>
      <c r="BB67" s="79"/>
      <c r="BC67" s="79"/>
      <c r="BD67" s="79"/>
      <c r="BE67" s="79"/>
      <c r="BF67" s="79"/>
      <c r="BG67" s="78"/>
      <c r="BH67" s="78"/>
      <c r="BT67" s="78"/>
      <c r="BU67" s="78"/>
      <c r="BV67" s="49"/>
      <c r="BW67" s="49"/>
      <c r="BX67" s="49"/>
      <c r="BY67" s="49"/>
      <c r="BZ67" s="49"/>
      <c r="CA67" s="49"/>
      <c r="CB67" s="49"/>
      <c r="CC67" s="55"/>
      <c r="CD67" s="55"/>
      <c r="CE67" s="48"/>
    </row>
    <row r="68" spans="6:83" x14ac:dyDescent="0.25"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55"/>
      <c r="Q68" s="55"/>
      <c r="R68" s="55"/>
      <c r="V68" s="90" t="s">
        <v>21</v>
      </c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2"/>
      <c r="BT68" s="78"/>
      <c r="BU68" s="78"/>
      <c r="BV68" s="49"/>
      <c r="BW68" s="49"/>
      <c r="BX68" s="49"/>
      <c r="BY68" s="49"/>
      <c r="BZ68" s="49"/>
      <c r="CA68" s="49"/>
      <c r="CB68" s="49"/>
      <c r="CC68" s="55"/>
      <c r="CD68" s="55"/>
      <c r="CE68" s="48"/>
    </row>
    <row r="69" spans="6:83" x14ac:dyDescent="0.25">
      <c r="F69" s="48"/>
      <c r="K69" s="93" t="s">
        <v>68</v>
      </c>
      <c r="L69" s="93"/>
      <c r="M69" s="93"/>
      <c r="N69" s="93"/>
      <c r="O69" s="93"/>
      <c r="P69" s="93"/>
      <c r="Q69" s="93"/>
      <c r="R69" s="55"/>
      <c r="V69" s="31"/>
      <c r="W69" s="31"/>
      <c r="X69" s="31"/>
      <c r="Y69" s="31"/>
      <c r="Z69" s="84" t="s">
        <v>0</v>
      </c>
      <c r="AA69" s="85"/>
      <c r="AB69" s="85"/>
      <c r="AC69" s="85"/>
      <c r="AD69" s="85"/>
      <c r="AE69" s="85"/>
      <c r="AF69" s="86"/>
      <c r="AG69" s="87" t="s">
        <v>1</v>
      </c>
      <c r="AH69" s="88"/>
      <c r="AI69" s="88"/>
      <c r="AJ69" s="88"/>
      <c r="AK69" s="88"/>
      <c r="AL69" s="88"/>
      <c r="AM69" s="89"/>
      <c r="AN69" s="84" t="s">
        <v>2</v>
      </c>
      <c r="AO69" s="85"/>
      <c r="AP69" s="85"/>
      <c r="AQ69" s="85"/>
      <c r="AR69" s="85"/>
      <c r="AS69" s="85"/>
      <c r="AT69" s="86"/>
      <c r="AU69" s="87" t="s">
        <v>3</v>
      </c>
      <c r="AV69" s="88"/>
      <c r="AW69" s="88"/>
      <c r="AX69" s="88"/>
      <c r="AY69" s="88"/>
      <c r="AZ69" s="88"/>
      <c r="BA69" s="89"/>
      <c r="BB69" s="84" t="s">
        <v>4</v>
      </c>
      <c r="BC69" s="85"/>
      <c r="BD69" s="85"/>
      <c r="BE69" s="85"/>
      <c r="BF69" s="85"/>
      <c r="BG69" s="85"/>
      <c r="BH69" s="86"/>
      <c r="BK69" s="75"/>
      <c r="BL69" s="75"/>
      <c r="BM69" s="75"/>
      <c r="BN69" s="75"/>
      <c r="BO69" s="72" t="s">
        <v>64</v>
      </c>
      <c r="BP69" s="73"/>
      <c r="BQ69" s="73"/>
      <c r="BR69" s="73"/>
      <c r="BS69" s="73"/>
      <c r="BT69" s="73"/>
      <c r="BU69" s="74"/>
      <c r="BV69" s="35"/>
      <c r="BW69" s="35"/>
      <c r="BX69" s="76"/>
      <c r="BY69" s="76"/>
      <c r="BZ69" s="76"/>
      <c r="CA69" s="76"/>
      <c r="CB69" s="76"/>
      <c r="CC69" s="76"/>
      <c r="CD69" s="76"/>
      <c r="CE69" s="48"/>
    </row>
    <row r="70" spans="6:83" x14ac:dyDescent="0.25">
      <c r="G70" s="31" t="s">
        <v>27</v>
      </c>
      <c r="H70" s="31" t="s">
        <v>26</v>
      </c>
      <c r="I70" s="31" t="s">
        <v>14</v>
      </c>
      <c r="J70" s="31" t="s">
        <v>15</v>
      </c>
      <c r="K70" s="44" t="s">
        <v>16</v>
      </c>
      <c r="L70" s="44" t="s">
        <v>17</v>
      </c>
      <c r="M70" s="44" t="s">
        <v>63</v>
      </c>
      <c r="N70" s="44" t="s">
        <v>18</v>
      </c>
      <c r="O70" s="45" t="s">
        <v>25</v>
      </c>
      <c r="P70" s="45" t="s">
        <v>19</v>
      </c>
      <c r="Q70" s="45" t="s">
        <v>20</v>
      </c>
      <c r="R70" s="55"/>
      <c r="V70" s="31" t="s">
        <v>27</v>
      </c>
      <c r="W70" s="31" t="s">
        <v>26</v>
      </c>
      <c r="X70" s="31" t="s">
        <v>14</v>
      </c>
      <c r="Y70" s="31" t="s">
        <v>15</v>
      </c>
      <c r="Z70" s="34" t="s">
        <v>16</v>
      </c>
      <c r="AA70" s="34" t="s">
        <v>17</v>
      </c>
      <c r="AB70" s="34" t="s">
        <v>63</v>
      </c>
      <c r="AC70" s="34" t="s">
        <v>18</v>
      </c>
      <c r="AD70" s="43" t="s">
        <v>25</v>
      </c>
      <c r="AE70" s="43" t="s">
        <v>19</v>
      </c>
      <c r="AF70" s="43" t="s">
        <v>20</v>
      </c>
      <c r="AG70" s="45" t="s">
        <v>16</v>
      </c>
      <c r="AH70" s="44" t="s">
        <v>17</v>
      </c>
      <c r="AI70" s="44" t="s">
        <v>63</v>
      </c>
      <c r="AJ70" s="45" t="s">
        <v>18</v>
      </c>
      <c r="AK70" s="45" t="s">
        <v>25</v>
      </c>
      <c r="AL70" s="45" t="s">
        <v>19</v>
      </c>
      <c r="AM70" s="45" t="s">
        <v>20</v>
      </c>
      <c r="AN70" s="34" t="s">
        <v>16</v>
      </c>
      <c r="AO70" s="34" t="s">
        <v>17</v>
      </c>
      <c r="AP70" s="34" t="s">
        <v>63</v>
      </c>
      <c r="AQ70" s="34" t="s">
        <v>18</v>
      </c>
      <c r="AR70" s="43" t="s">
        <v>25</v>
      </c>
      <c r="AS70" s="43" t="s">
        <v>19</v>
      </c>
      <c r="AT70" s="43" t="s">
        <v>20</v>
      </c>
      <c r="AU70" s="44" t="s">
        <v>16</v>
      </c>
      <c r="AV70" s="44" t="s">
        <v>17</v>
      </c>
      <c r="AW70" s="44" t="s">
        <v>63</v>
      </c>
      <c r="AX70" s="44" t="s">
        <v>18</v>
      </c>
      <c r="AY70" s="45" t="s">
        <v>25</v>
      </c>
      <c r="AZ70" s="45" t="s">
        <v>19</v>
      </c>
      <c r="BA70" s="45" t="s">
        <v>20</v>
      </c>
      <c r="BB70" s="34" t="s">
        <v>16</v>
      </c>
      <c r="BC70" s="34" t="s">
        <v>17</v>
      </c>
      <c r="BD70" s="34" t="s">
        <v>63</v>
      </c>
      <c r="BE70" s="34" t="s">
        <v>18</v>
      </c>
      <c r="BF70" s="43" t="s">
        <v>25</v>
      </c>
      <c r="BG70" s="43" t="s">
        <v>19</v>
      </c>
      <c r="BH70" s="43" t="s">
        <v>20</v>
      </c>
      <c r="BK70" s="31" t="s">
        <v>27</v>
      </c>
      <c r="BL70" s="31" t="s">
        <v>26</v>
      </c>
      <c r="BM70" s="31" t="s">
        <v>14</v>
      </c>
      <c r="BN70" s="31" t="s">
        <v>15</v>
      </c>
      <c r="BO70" s="44" t="s">
        <v>16</v>
      </c>
      <c r="BP70" s="44" t="s">
        <v>17</v>
      </c>
      <c r="BQ70" s="44" t="s">
        <v>63</v>
      </c>
      <c r="BR70" s="44" t="s">
        <v>18</v>
      </c>
      <c r="BS70" s="45" t="s">
        <v>25</v>
      </c>
      <c r="BT70" s="45" t="s">
        <v>19</v>
      </c>
      <c r="BU70" s="45" t="s">
        <v>20</v>
      </c>
      <c r="BV70" s="35"/>
      <c r="BW70" s="35"/>
      <c r="BX70" s="35"/>
      <c r="BY70" s="35"/>
      <c r="BZ70" s="35"/>
      <c r="CA70" s="35"/>
      <c r="CB70" s="55"/>
      <c r="CC70" s="55"/>
      <c r="CD70" s="55"/>
      <c r="CE70" s="48"/>
    </row>
    <row r="71" spans="6:83" x14ac:dyDescent="0.25">
      <c r="G71" s="31">
        <v>0.46082949308755761</v>
      </c>
      <c r="H71" s="77">
        <v>106.56</v>
      </c>
      <c r="I71" s="47">
        <v>4.1666666666666664E-2</v>
      </c>
      <c r="J71" s="31">
        <v>2</v>
      </c>
      <c r="K71" s="45">
        <v>0.875</v>
      </c>
      <c r="L71" s="45">
        <v>0.83</v>
      </c>
      <c r="M71" s="45">
        <v>0.75</v>
      </c>
      <c r="N71" s="44">
        <v>80</v>
      </c>
      <c r="O71" s="45">
        <v>78.8</v>
      </c>
      <c r="P71" s="45">
        <f t="shared" ref="P71:P94" si="28">((J71+K71)*L71+(78-O71)+(N71-85))*M71</f>
        <v>-2.560312499999998</v>
      </c>
      <c r="Q71" s="45">
        <f t="shared" ref="Q71:Q94" si="29">P71*H71*G71</f>
        <v>-125.72668202764967</v>
      </c>
      <c r="R71" s="55"/>
      <c r="V71" s="31">
        <v>0.5</v>
      </c>
      <c r="W71" s="77">
        <v>106.56</v>
      </c>
      <c r="X71" s="47">
        <v>4.1666666666666664E-2</v>
      </c>
      <c r="Y71" s="31">
        <v>2</v>
      </c>
      <c r="Z71" s="43">
        <v>-3</v>
      </c>
      <c r="AA71" s="43">
        <v>0.5</v>
      </c>
      <c r="AB71" s="43">
        <v>1</v>
      </c>
      <c r="AC71" s="43">
        <v>96.8</v>
      </c>
      <c r="AD71" s="34">
        <v>80</v>
      </c>
      <c r="AE71" s="43">
        <f t="shared" ref="AE71:AE94" si="30">((Y71+Z71)*AA71+(78-AD71)+(AC71-85))*AB71</f>
        <v>9.2999999999999972</v>
      </c>
      <c r="AF71" s="43">
        <f t="shared" ref="AF71:AF94" si="31">AE71*W71*V71</f>
        <v>495.50399999999985</v>
      </c>
      <c r="AG71" s="45">
        <v>0.875</v>
      </c>
      <c r="AH71" s="45">
        <v>0.5</v>
      </c>
      <c r="AI71" s="45">
        <v>1</v>
      </c>
      <c r="AJ71" s="45">
        <v>98.6</v>
      </c>
      <c r="AK71" s="44">
        <v>80</v>
      </c>
      <c r="AL71" s="45">
        <f t="shared" ref="AL71:AL94" si="32">((Y71+AG71)*AH71+(78-AK71)+(AJ71-85))*AI71</f>
        <v>13.037499999999994</v>
      </c>
      <c r="AM71" s="45">
        <f t="shared" ref="AM71:AM94" si="33">V71*W71*AL71</f>
        <v>694.63799999999969</v>
      </c>
      <c r="AN71" s="43">
        <v>5.875</v>
      </c>
      <c r="AO71" s="43">
        <v>0.5</v>
      </c>
      <c r="AP71" s="43">
        <v>1</v>
      </c>
      <c r="AQ71" s="43">
        <v>95</v>
      </c>
      <c r="AR71" s="34">
        <v>80</v>
      </c>
      <c r="AS71" s="43">
        <f t="shared" ref="AS71:AS94" si="34">((Y71+AN71)*AO71+(78-AR71)+(AQ71-85))*AP71</f>
        <v>11.9375</v>
      </c>
      <c r="AT71" s="43">
        <f t="shared" ref="AT71:AT94" si="35">AS71*W71*V71</f>
        <v>636.03</v>
      </c>
      <c r="AU71" s="45">
        <v>9.875</v>
      </c>
      <c r="AV71" s="45">
        <v>0.5</v>
      </c>
      <c r="AW71" s="45">
        <v>1</v>
      </c>
      <c r="AX71" s="45">
        <v>96.8</v>
      </c>
      <c r="AY71" s="44">
        <v>80</v>
      </c>
      <c r="AZ71" s="45">
        <f t="shared" ref="AZ71:AZ94" si="36">((Y71+AU71)*AV71+(78-AY71)+(AX71-85))*AW71</f>
        <v>15.737499999999997</v>
      </c>
      <c r="BA71" s="45">
        <f t="shared" ref="BA71:BA94" si="37">AZ71*W71*V71</f>
        <v>838.49399999999991</v>
      </c>
      <c r="BB71" s="43">
        <v>5.875</v>
      </c>
      <c r="BC71" s="43">
        <v>0.5</v>
      </c>
      <c r="BD71" s="43">
        <v>1</v>
      </c>
      <c r="BE71" s="43">
        <v>96.8</v>
      </c>
      <c r="BF71" s="34">
        <v>80</v>
      </c>
      <c r="BG71" s="43">
        <f t="shared" ref="BG71:BG94" si="38">((Y71+BB71)*BC71+(78-BF71)+(BE71-85))*BD71</f>
        <v>13.737499999999997</v>
      </c>
      <c r="BH71" s="43">
        <f t="shared" ref="BH71:BH94" si="39">V71*W71*BG71</f>
        <v>731.93399999999986</v>
      </c>
      <c r="BK71" s="31">
        <v>0.5</v>
      </c>
      <c r="BL71" s="77">
        <v>106.56</v>
      </c>
      <c r="BM71" s="47">
        <v>4.1666666666666664E-2</v>
      </c>
      <c r="BN71" s="31">
        <v>2</v>
      </c>
      <c r="BO71" s="45">
        <v>0.875</v>
      </c>
      <c r="BP71" s="45">
        <v>0.83</v>
      </c>
      <c r="BQ71" s="45">
        <v>1</v>
      </c>
      <c r="BR71" s="44">
        <v>80</v>
      </c>
      <c r="BS71" s="45">
        <v>78.709999999999994</v>
      </c>
      <c r="BT71" s="45">
        <f t="shared" ref="BT71:BT94" si="40">((BN71+BO71)*BP71+(78-BS71)+(BR71-85))*BQ71</f>
        <v>-3.3237499999999938</v>
      </c>
      <c r="BU71" s="45">
        <f t="shared" ref="BU71:BU94" si="41">BT71*BL71*BK71</f>
        <v>-177.08939999999967</v>
      </c>
      <c r="BV71" s="54"/>
      <c r="BW71" s="35"/>
      <c r="BX71" s="55"/>
      <c r="BY71" s="55"/>
      <c r="BZ71" s="55"/>
      <c r="CA71" s="35"/>
      <c r="CB71" s="55"/>
      <c r="CC71" s="55"/>
      <c r="CD71" s="55"/>
      <c r="CE71" s="48"/>
    </row>
    <row r="72" spans="6:83" x14ac:dyDescent="0.25">
      <c r="G72" s="31">
        <v>0.46082949308755761</v>
      </c>
      <c r="H72" s="77">
        <v>106.56</v>
      </c>
      <c r="I72" s="47">
        <v>8.3333333333333329E-2</v>
      </c>
      <c r="J72" s="31">
        <v>0</v>
      </c>
      <c r="K72" s="45">
        <v>0.875</v>
      </c>
      <c r="L72" s="45">
        <v>0.83</v>
      </c>
      <c r="M72" s="45">
        <v>0.75</v>
      </c>
      <c r="N72" s="44">
        <v>78.8</v>
      </c>
      <c r="O72" s="45">
        <v>78.8</v>
      </c>
      <c r="P72" s="45">
        <f t="shared" si="28"/>
        <v>-4.7053124999999998</v>
      </c>
      <c r="Q72" s="45">
        <f t="shared" si="29"/>
        <v>-231.05903225806452</v>
      </c>
      <c r="R72" s="55"/>
      <c r="V72" s="31">
        <v>0.5</v>
      </c>
      <c r="W72" s="77">
        <v>106.56</v>
      </c>
      <c r="X72" s="47">
        <v>8.3333333333333329E-2</v>
      </c>
      <c r="Y72" s="31">
        <v>0</v>
      </c>
      <c r="Z72" s="43">
        <v>-3</v>
      </c>
      <c r="AA72" s="43">
        <v>0.5</v>
      </c>
      <c r="AB72" s="43">
        <v>1</v>
      </c>
      <c r="AC72" s="43">
        <v>96.8</v>
      </c>
      <c r="AD72" s="34">
        <v>80</v>
      </c>
      <c r="AE72" s="43">
        <f t="shared" si="30"/>
        <v>8.2999999999999972</v>
      </c>
      <c r="AF72" s="43">
        <f t="shared" si="31"/>
        <v>442.22399999999988</v>
      </c>
      <c r="AG72" s="45">
        <v>0.875</v>
      </c>
      <c r="AH72" s="45">
        <v>0.5</v>
      </c>
      <c r="AI72" s="45">
        <v>1</v>
      </c>
      <c r="AJ72" s="45">
        <v>98.6</v>
      </c>
      <c r="AK72" s="44">
        <v>80</v>
      </c>
      <c r="AL72" s="45">
        <f t="shared" si="32"/>
        <v>12.037499999999994</v>
      </c>
      <c r="AM72" s="45">
        <f t="shared" si="33"/>
        <v>641.35799999999972</v>
      </c>
      <c r="AN72" s="43">
        <v>5.875</v>
      </c>
      <c r="AO72" s="43">
        <v>0.5</v>
      </c>
      <c r="AP72" s="43">
        <v>1</v>
      </c>
      <c r="AQ72" s="43">
        <v>95</v>
      </c>
      <c r="AR72" s="34">
        <v>80</v>
      </c>
      <c r="AS72" s="43">
        <f t="shared" si="34"/>
        <v>10.9375</v>
      </c>
      <c r="AT72" s="43">
        <f t="shared" si="35"/>
        <v>582.75</v>
      </c>
      <c r="AU72" s="45">
        <v>9.875</v>
      </c>
      <c r="AV72" s="45">
        <v>0.5</v>
      </c>
      <c r="AW72" s="45">
        <v>1</v>
      </c>
      <c r="AX72" s="45">
        <v>96.8</v>
      </c>
      <c r="AY72" s="44">
        <v>80</v>
      </c>
      <c r="AZ72" s="45">
        <f t="shared" si="36"/>
        <v>14.737499999999997</v>
      </c>
      <c r="BA72" s="45">
        <f t="shared" si="37"/>
        <v>785.21399999999983</v>
      </c>
      <c r="BB72" s="43">
        <v>5.875</v>
      </c>
      <c r="BC72" s="43">
        <v>0.5</v>
      </c>
      <c r="BD72" s="43">
        <v>1</v>
      </c>
      <c r="BE72" s="43">
        <v>96.8</v>
      </c>
      <c r="BF72" s="34">
        <v>80</v>
      </c>
      <c r="BG72" s="43">
        <f t="shared" si="38"/>
        <v>12.737499999999997</v>
      </c>
      <c r="BH72" s="43">
        <f t="shared" si="39"/>
        <v>678.65399999999988</v>
      </c>
      <c r="BK72" s="31">
        <v>0.5</v>
      </c>
      <c r="BL72" s="77">
        <v>106.56</v>
      </c>
      <c r="BM72" s="47">
        <v>8.3333333333333329E-2</v>
      </c>
      <c r="BN72" s="31">
        <v>0</v>
      </c>
      <c r="BO72" s="45">
        <v>0.875</v>
      </c>
      <c r="BP72" s="45">
        <v>0.83</v>
      </c>
      <c r="BQ72" s="45">
        <v>1</v>
      </c>
      <c r="BR72" s="44">
        <v>78.8</v>
      </c>
      <c r="BS72" s="45">
        <v>78.8</v>
      </c>
      <c r="BT72" s="45">
        <f t="shared" si="40"/>
        <v>-6.2737499999999997</v>
      </c>
      <c r="BU72" s="45">
        <f t="shared" si="41"/>
        <v>-334.2654</v>
      </c>
      <c r="BV72" s="54"/>
      <c r="BW72" s="35"/>
      <c r="BX72" s="55"/>
      <c r="BY72" s="55"/>
      <c r="BZ72" s="55"/>
      <c r="CA72" s="35"/>
      <c r="CB72" s="55"/>
      <c r="CC72" s="55"/>
      <c r="CD72" s="55"/>
      <c r="CE72" s="48"/>
    </row>
    <row r="73" spans="6:83" x14ac:dyDescent="0.25">
      <c r="G73" s="31">
        <v>0.46082949308755761</v>
      </c>
      <c r="H73" s="77">
        <v>106.56</v>
      </c>
      <c r="I73" s="47">
        <v>0.125</v>
      </c>
      <c r="J73" s="31">
        <v>-2</v>
      </c>
      <c r="K73" s="45">
        <v>0.875</v>
      </c>
      <c r="L73" s="45">
        <v>0.83</v>
      </c>
      <c r="M73" s="45">
        <v>0.75</v>
      </c>
      <c r="N73" s="44">
        <v>78.8</v>
      </c>
      <c r="O73" s="45">
        <v>78.8</v>
      </c>
      <c r="P73" s="45">
        <f t="shared" si="28"/>
        <v>-5.9503124999999999</v>
      </c>
      <c r="Q73" s="45">
        <f t="shared" si="29"/>
        <v>-292.19599078341014</v>
      </c>
      <c r="R73" s="55"/>
      <c r="V73" s="31">
        <v>0.5</v>
      </c>
      <c r="W73" s="77">
        <v>106.56</v>
      </c>
      <c r="X73" s="47">
        <v>0.125</v>
      </c>
      <c r="Y73" s="31">
        <v>-2</v>
      </c>
      <c r="Z73" s="43">
        <v>-3</v>
      </c>
      <c r="AA73" s="43">
        <v>0.5</v>
      </c>
      <c r="AB73" s="43">
        <v>1</v>
      </c>
      <c r="AC73" s="43">
        <v>96.8</v>
      </c>
      <c r="AD73" s="34">
        <v>80</v>
      </c>
      <c r="AE73" s="43">
        <f t="shared" si="30"/>
        <v>7.2999999999999972</v>
      </c>
      <c r="AF73" s="43">
        <f t="shared" si="31"/>
        <v>388.94399999999985</v>
      </c>
      <c r="AG73" s="45">
        <v>0.875</v>
      </c>
      <c r="AH73" s="45">
        <v>0.5</v>
      </c>
      <c r="AI73" s="45">
        <v>1</v>
      </c>
      <c r="AJ73" s="45">
        <v>98.6</v>
      </c>
      <c r="AK73" s="44">
        <v>80</v>
      </c>
      <c r="AL73" s="45">
        <f t="shared" si="32"/>
        <v>11.037499999999994</v>
      </c>
      <c r="AM73" s="45">
        <f t="shared" si="33"/>
        <v>588.07799999999975</v>
      </c>
      <c r="AN73" s="43">
        <v>5.875</v>
      </c>
      <c r="AO73" s="43">
        <v>0.5</v>
      </c>
      <c r="AP73" s="43">
        <v>1</v>
      </c>
      <c r="AQ73" s="43">
        <v>95</v>
      </c>
      <c r="AR73" s="34">
        <v>80</v>
      </c>
      <c r="AS73" s="43">
        <f t="shared" si="34"/>
        <v>9.9375</v>
      </c>
      <c r="AT73" s="43">
        <f t="shared" si="35"/>
        <v>529.47</v>
      </c>
      <c r="AU73" s="45">
        <v>9.875</v>
      </c>
      <c r="AV73" s="45">
        <v>0.5</v>
      </c>
      <c r="AW73" s="45">
        <v>1</v>
      </c>
      <c r="AX73" s="45">
        <v>96.8</v>
      </c>
      <c r="AY73" s="44">
        <v>80</v>
      </c>
      <c r="AZ73" s="45">
        <f t="shared" si="36"/>
        <v>13.737499999999997</v>
      </c>
      <c r="BA73" s="45">
        <f t="shared" si="37"/>
        <v>731.93399999999986</v>
      </c>
      <c r="BB73" s="43">
        <v>5.875</v>
      </c>
      <c r="BC73" s="43">
        <v>0.5</v>
      </c>
      <c r="BD73" s="43">
        <v>1</v>
      </c>
      <c r="BE73" s="43">
        <v>96.8</v>
      </c>
      <c r="BF73" s="34">
        <v>80</v>
      </c>
      <c r="BG73" s="43">
        <f t="shared" si="38"/>
        <v>11.737499999999997</v>
      </c>
      <c r="BH73" s="43">
        <f t="shared" si="39"/>
        <v>625.37399999999991</v>
      </c>
      <c r="BK73" s="31">
        <v>0.5</v>
      </c>
      <c r="BL73" s="77">
        <v>106.56</v>
      </c>
      <c r="BM73" s="47">
        <v>0.125</v>
      </c>
      <c r="BN73" s="31">
        <v>-2</v>
      </c>
      <c r="BO73" s="45">
        <v>0.875</v>
      </c>
      <c r="BP73" s="45">
        <v>0.83</v>
      </c>
      <c r="BQ73" s="45">
        <v>1</v>
      </c>
      <c r="BR73" s="44">
        <v>78.8</v>
      </c>
      <c r="BS73" s="45">
        <v>78.8</v>
      </c>
      <c r="BT73" s="45">
        <f t="shared" si="40"/>
        <v>-7.9337499999999999</v>
      </c>
      <c r="BU73" s="45">
        <f t="shared" si="41"/>
        <v>-422.71019999999999</v>
      </c>
      <c r="BV73" s="54"/>
      <c r="BW73" s="35"/>
      <c r="BX73" s="55"/>
      <c r="BY73" s="55"/>
      <c r="BZ73" s="55"/>
      <c r="CA73" s="35"/>
      <c r="CB73" s="55"/>
      <c r="CC73" s="55"/>
      <c r="CD73" s="55"/>
      <c r="CE73" s="48"/>
    </row>
    <row r="74" spans="6:83" x14ac:dyDescent="0.25">
      <c r="G74" s="31">
        <v>0.46082949308755761</v>
      </c>
      <c r="H74" s="77">
        <v>106.56</v>
      </c>
      <c r="I74" s="47">
        <v>0.16666666666666699</v>
      </c>
      <c r="J74" s="31">
        <v>-3</v>
      </c>
      <c r="K74" s="45">
        <v>0.875</v>
      </c>
      <c r="L74" s="45">
        <v>0.83</v>
      </c>
      <c r="M74" s="45">
        <v>0.75</v>
      </c>
      <c r="N74" s="44">
        <v>80</v>
      </c>
      <c r="O74" s="45">
        <v>77</v>
      </c>
      <c r="P74" s="45">
        <f t="shared" si="28"/>
        <v>-4.3228124999999995</v>
      </c>
      <c r="Q74" s="45">
        <f t="shared" si="29"/>
        <v>-212.27599078341012</v>
      </c>
      <c r="R74" s="55"/>
      <c r="V74" s="31">
        <v>0.5</v>
      </c>
      <c r="W74" s="77">
        <v>106.56</v>
      </c>
      <c r="X74" s="47">
        <v>0.16666666666666699</v>
      </c>
      <c r="Y74" s="31">
        <v>-3</v>
      </c>
      <c r="Z74" s="43">
        <v>-3</v>
      </c>
      <c r="AA74" s="43">
        <v>0.5</v>
      </c>
      <c r="AB74" s="43">
        <v>1</v>
      </c>
      <c r="AC74" s="43">
        <v>96.8</v>
      </c>
      <c r="AD74" s="34">
        <v>80</v>
      </c>
      <c r="AE74" s="43">
        <f t="shared" si="30"/>
        <v>6.7999999999999972</v>
      </c>
      <c r="AF74" s="43">
        <f t="shared" si="31"/>
        <v>362.30399999999986</v>
      </c>
      <c r="AG74" s="45">
        <v>0.875</v>
      </c>
      <c r="AH74" s="45">
        <v>0.5</v>
      </c>
      <c r="AI74" s="45">
        <v>1</v>
      </c>
      <c r="AJ74" s="45">
        <v>98.6</v>
      </c>
      <c r="AK74" s="44">
        <v>80</v>
      </c>
      <c r="AL74" s="45">
        <f t="shared" si="32"/>
        <v>10.537499999999994</v>
      </c>
      <c r="AM74" s="45">
        <f t="shared" si="33"/>
        <v>561.43799999999976</v>
      </c>
      <c r="AN74" s="43">
        <v>5.875</v>
      </c>
      <c r="AO74" s="43">
        <v>0.5</v>
      </c>
      <c r="AP74" s="43">
        <v>1</v>
      </c>
      <c r="AQ74" s="43">
        <v>95</v>
      </c>
      <c r="AR74" s="34">
        <v>80</v>
      </c>
      <c r="AS74" s="43">
        <f t="shared" si="34"/>
        <v>9.4375</v>
      </c>
      <c r="AT74" s="43">
        <f t="shared" si="35"/>
        <v>502.83</v>
      </c>
      <c r="AU74" s="45">
        <v>9.875</v>
      </c>
      <c r="AV74" s="45">
        <v>0.5</v>
      </c>
      <c r="AW74" s="45">
        <v>1</v>
      </c>
      <c r="AX74" s="45">
        <v>96.8</v>
      </c>
      <c r="AY74" s="44">
        <v>80</v>
      </c>
      <c r="AZ74" s="45">
        <f t="shared" si="36"/>
        <v>13.237499999999997</v>
      </c>
      <c r="BA74" s="45">
        <f t="shared" si="37"/>
        <v>705.29399999999987</v>
      </c>
      <c r="BB74" s="43">
        <v>5.875</v>
      </c>
      <c r="BC74" s="43">
        <v>0.5</v>
      </c>
      <c r="BD74" s="43">
        <v>1</v>
      </c>
      <c r="BE74" s="43">
        <v>96.8</v>
      </c>
      <c r="BF74" s="34">
        <v>80</v>
      </c>
      <c r="BG74" s="43">
        <f t="shared" si="38"/>
        <v>11.237499999999997</v>
      </c>
      <c r="BH74" s="43">
        <f t="shared" si="39"/>
        <v>598.73399999999981</v>
      </c>
      <c r="BK74" s="31">
        <v>0.5</v>
      </c>
      <c r="BL74" s="77">
        <v>106.56</v>
      </c>
      <c r="BM74" s="47">
        <v>0.16666666666666699</v>
      </c>
      <c r="BN74" s="31">
        <v>-3</v>
      </c>
      <c r="BO74" s="45">
        <v>0.875</v>
      </c>
      <c r="BP74" s="45">
        <v>0.83</v>
      </c>
      <c r="BQ74" s="45">
        <v>1</v>
      </c>
      <c r="BR74" s="44">
        <v>80</v>
      </c>
      <c r="BS74" s="45">
        <v>78</v>
      </c>
      <c r="BT74" s="45">
        <f t="shared" si="40"/>
        <v>-6.7637499999999999</v>
      </c>
      <c r="BU74" s="45">
        <f t="shared" si="41"/>
        <v>-360.37259999999998</v>
      </c>
      <c r="BV74" s="54"/>
      <c r="BW74" s="35"/>
      <c r="BX74" s="55"/>
      <c r="BY74" s="55"/>
      <c r="BZ74" s="55"/>
      <c r="CA74" s="35"/>
      <c r="CB74" s="55"/>
      <c r="CC74" s="55"/>
      <c r="CD74" s="55"/>
      <c r="CE74" s="48"/>
    </row>
    <row r="75" spans="6:83" x14ac:dyDescent="0.25">
      <c r="G75" s="31">
        <v>0.46082949308755761</v>
      </c>
      <c r="H75" s="77">
        <v>106.56</v>
      </c>
      <c r="I75" s="47">
        <v>0.20833333333333401</v>
      </c>
      <c r="J75" s="31">
        <v>-4</v>
      </c>
      <c r="K75" s="45">
        <v>0.875</v>
      </c>
      <c r="L75" s="45">
        <v>0.83</v>
      </c>
      <c r="M75" s="45">
        <v>0.75</v>
      </c>
      <c r="N75" s="44">
        <v>78.8</v>
      </c>
      <c r="O75" s="45">
        <v>77</v>
      </c>
      <c r="P75" s="45">
        <f t="shared" si="28"/>
        <v>-5.8453125000000021</v>
      </c>
      <c r="Q75" s="45">
        <f t="shared" si="29"/>
        <v>-287.03986175115216</v>
      </c>
      <c r="R75" s="55"/>
      <c r="V75" s="31">
        <v>0.5</v>
      </c>
      <c r="W75" s="77">
        <v>106.56</v>
      </c>
      <c r="X75" s="47">
        <v>0.20833333333333401</v>
      </c>
      <c r="Y75" s="31">
        <v>-4</v>
      </c>
      <c r="Z75" s="43">
        <v>-3</v>
      </c>
      <c r="AA75" s="43">
        <v>0.5</v>
      </c>
      <c r="AB75" s="43">
        <v>1</v>
      </c>
      <c r="AC75" s="43">
        <v>96.8</v>
      </c>
      <c r="AD75" s="34">
        <v>80</v>
      </c>
      <c r="AE75" s="43">
        <f t="shared" si="30"/>
        <v>6.2999999999999972</v>
      </c>
      <c r="AF75" s="43">
        <f t="shared" si="31"/>
        <v>335.66399999999987</v>
      </c>
      <c r="AG75" s="45">
        <v>0.875</v>
      </c>
      <c r="AH75" s="45">
        <v>0.5</v>
      </c>
      <c r="AI75" s="45">
        <v>1</v>
      </c>
      <c r="AJ75" s="45">
        <v>98.6</v>
      </c>
      <c r="AK75" s="44">
        <v>80</v>
      </c>
      <c r="AL75" s="45">
        <f t="shared" si="32"/>
        <v>10.037499999999994</v>
      </c>
      <c r="AM75" s="45">
        <f t="shared" si="33"/>
        <v>534.79799999999966</v>
      </c>
      <c r="AN75" s="43">
        <v>5.875</v>
      </c>
      <c r="AO75" s="43">
        <v>0.5</v>
      </c>
      <c r="AP75" s="43">
        <v>1</v>
      </c>
      <c r="AQ75" s="43">
        <v>95</v>
      </c>
      <c r="AR75" s="34">
        <v>80</v>
      </c>
      <c r="AS75" s="43">
        <f t="shared" si="34"/>
        <v>8.9375</v>
      </c>
      <c r="AT75" s="43">
        <f t="shared" si="35"/>
        <v>476.19</v>
      </c>
      <c r="AU75" s="45">
        <v>9.875</v>
      </c>
      <c r="AV75" s="45">
        <v>0.5</v>
      </c>
      <c r="AW75" s="45">
        <v>1</v>
      </c>
      <c r="AX75" s="45">
        <v>96.8</v>
      </c>
      <c r="AY75" s="44">
        <v>80</v>
      </c>
      <c r="AZ75" s="45">
        <f t="shared" si="36"/>
        <v>12.737499999999997</v>
      </c>
      <c r="BA75" s="45">
        <f t="shared" si="37"/>
        <v>678.65399999999988</v>
      </c>
      <c r="BB75" s="43">
        <v>5.875</v>
      </c>
      <c r="BC75" s="43">
        <v>0.5</v>
      </c>
      <c r="BD75" s="43">
        <v>1</v>
      </c>
      <c r="BE75" s="43">
        <v>96.8</v>
      </c>
      <c r="BF75" s="34">
        <v>80</v>
      </c>
      <c r="BG75" s="43">
        <f t="shared" si="38"/>
        <v>10.737499999999997</v>
      </c>
      <c r="BH75" s="43">
        <f t="shared" si="39"/>
        <v>572.09399999999982</v>
      </c>
      <c r="BK75" s="31">
        <v>0.5</v>
      </c>
      <c r="BL75" s="77">
        <v>106.56</v>
      </c>
      <c r="BM75" s="47">
        <v>0.20833333333333401</v>
      </c>
      <c r="BN75" s="31">
        <v>-4</v>
      </c>
      <c r="BO75" s="45">
        <v>0.875</v>
      </c>
      <c r="BP75" s="45">
        <v>0.83</v>
      </c>
      <c r="BQ75" s="45">
        <v>1</v>
      </c>
      <c r="BR75" s="44">
        <v>78.8</v>
      </c>
      <c r="BS75" s="45">
        <v>78</v>
      </c>
      <c r="BT75" s="45">
        <f t="shared" si="40"/>
        <v>-8.7937500000000028</v>
      </c>
      <c r="BU75" s="45">
        <f t="shared" si="41"/>
        <v>-468.53100000000018</v>
      </c>
      <c r="BV75" s="54"/>
      <c r="BW75" s="35"/>
      <c r="BX75" s="55"/>
      <c r="BY75" s="55"/>
      <c r="BZ75" s="55"/>
      <c r="CA75" s="35"/>
      <c r="CB75" s="55"/>
      <c r="CC75" s="55"/>
      <c r="CD75" s="55"/>
      <c r="CE75" s="48"/>
    </row>
    <row r="76" spans="6:83" x14ac:dyDescent="0.25">
      <c r="G76" s="31">
        <v>0.46082949308755761</v>
      </c>
      <c r="H76" s="77">
        <v>106.56</v>
      </c>
      <c r="I76" s="47">
        <v>0.25</v>
      </c>
      <c r="J76" s="31">
        <v>-4</v>
      </c>
      <c r="K76" s="45">
        <v>0.875</v>
      </c>
      <c r="L76" s="45">
        <v>0.83</v>
      </c>
      <c r="M76" s="45">
        <v>0.75</v>
      </c>
      <c r="N76" s="44">
        <v>78.8</v>
      </c>
      <c r="O76" s="45">
        <v>78.8</v>
      </c>
      <c r="P76" s="45">
        <f t="shared" si="28"/>
        <v>-7.1953125</v>
      </c>
      <c r="Q76" s="45">
        <f t="shared" si="29"/>
        <v>-353.33294930875581</v>
      </c>
      <c r="R76" s="55"/>
      <c r="V76" s="31">
        <v>0.5</v>
      </c>
      <c r="W76" s="77">
        <v>106.56</v>
      </c>
      <c r="X76" s="47">
        <v>0.25</v>
      </c>
      <c r="Y76" s="31">
        <v>-4</v>
      </c>
      <c r="Z76" s="43">
        <v>-3</v>
      </c>
      <c r="AA76" s="43">
        <v>0.5</v>
      </c>
      <c r="AB76" s="43">
        <v>1</v>
      </c>
      <c r="AC76" s="43">
        <v>96.8</v>
      </c>
      <c r="AD76" s="34">
        <v>80</v>
      </c>
      <c r="AE76" s="43">
        <f t="shared" si="30"/>
        <v>6.2999999999999972</v>
      </c>
      <c r="AF76" s="43">
        <f t="shared" si="31"/>
        <v>335.66399999999987</v>
      </c>
      <c r="AG76" s="45">
        <v>0.875</v>
      </c>
      <c r="AH76" s="45">
        <v>0.5</v>
      </c>
      <c r="AI76" s="45">
        <v>1</v>
      </c>
      <c r="AJ76" s="45">
        <v>98.6</v>
      </c>
      <c r="AK76" s="44">
        <v>80</v>
      </c>
      <c r="AL76" s="45">
        <f t="shared" si="32"/>
        <v>10.037499999999994</v>
      </c>
      <c r="AM76" s="45">
        <f t="shared" si="33"/>
        <v>534.79799999999966</v>
      </c>
      <c r="AN76" s="43">
        <v>5.875</v>
      </c>
      <c r="AO76" s="43">
        <v>0.5</v>
      </c>
      <c r="AP76" s="43">
        <v>1</v>
      </c>
      <c r="AQ76" s="43">
        <v>95</v>
      </c>
      <c r="AR76" s="34">
        <v>80</v>
      </c>
      <c r="AS76" s="43">
        <f t="shared" si="34"/>
        <v>8.9375</v>
      </c>
      <c r="AT76" s="43">
        <f t="shared" si="35"/>
        <v>476.19</v>
      </c>
      <c r="AU76" s="45">
        <v>9.875</v>
      </c>
      <c r="AV76" s="45">
        <v>0.5</v>
      </c>
      <c r="AW76" s="45">
        <v>1</v>
      </c>
      <c r="AX76" s="45">
        <v>96.8</v>
      </c>
      <c r="AY76" s="44">
        <v>80</v>
      </c>
      <c r="AZ76" s="45">
        <f t="shared" si="36"/>
        <v>12.737499999999997</v>
      </c>
      <c r="BA76" s="45">
        <f t="shared" si="37"/>
        <v>678.65399999999988</v>
      </c>
      <c r="BB76" s="43">
        <v>5.875</v>
      </c>
      <c r="BC76" s="43">
        <v>0.5</v>
      </c>
      <c r="BD76" s="43">
        <v>1</v>
      </c>
      <c r="BE76" s="43">
        <v>96.8</v>
      </c>
      <c r="BF76" s="34">
        <v>80</v>
      </c>
      <c r="BG76" s="43">
        <f t="shared" si="38"/>
        <v>10.737499999999997</v>
      </c>
      <c r="BH76" s="43">
        <f t="shared" si="39"/>
        <v>572.09399999999982</v>
      </c>
      <c r="BK76" s="31">
        <v>0.5</v>
      </c>
      <c r="BL76" s="77">
        <v>106.56</v>
      </c>
      <c r="BM76" s="47">
        <v>0.25</v>
      </c>
      <c r="BN76" s="31">
        <v>-4</v>
      </c>
      <c r="BO76" s="45">
        <v>0.875</v>
      </c>
      <c r="BP76" s="45">
        <v>0.83</v>
      </c>
      <c r="BQ76" s="45">
        <v>1</v>
      </c>
      <c r="BR76" s="44">
        <v>78.8</v>
      </c>
      <c r="BS76" s="45">
        <v>78.8</v>
      </c>
      <c r="BT76" s="45">
        <f t="shared" si="40"/>
        <v>-9.59375</v>
      </c>
      <c r="BU76" s="45">
        <f t="shared" si="41"/>
        <v>-511.15500000000003</v>
      </c>
      <c r="BV76" s="54"/>
      <c r="BW76" s="35"/>
      <c r="BX76" s="55"/>
      <c r="BY76" s="55"/>
      <c r="BZ76" s="55"/>
      <c r="CA76" s="35"/>
      <c r="CB76" s="55"/>
      <c r="CC76" s="55"/>
      <c r="CD76" s="55"/>
      <c r="CE76" s="48"/>
    </row>
    <row r="77" spans="6:83" x14ac:dyDescent="0.25">
      <c r="G77" s="31">
        <v>0.46082949308755761</v>
      </c>
      <c r="H77" s="77">
        <v>106.56</v>
      </c>
      <c r="I77" s="47">
        <v>0.29166666666666702</v>
      </c>
      <c r="J77" s="31">
        <v>-1</v>
      </c>
      <c r="K77" s="45">
        <v>0.875</v>
      </c>
      <c r="L77" s="45">
        <v>0.83</v>
      </c>
      <c r="M77" s="45">
        <v>0.75</v>
      </c>
      <c r="N77" s="44">
        <v>80.599999999999994</v>
      </c>
      <c r="O77" s="45">
        <v>82.4</v>
      </c>
      <c r="P77" s="45">
        <f t="shared" si="28"/>
        <v>-6.6778125000000088</v>
      </c>
      <c r="Q77" s="45">
        <f t="shared" si="29"/>
        <v>-327.92059907834147</v>
      </c>
      <c r="R77" s="55"/>
      <c r="V77" s="31">
        <v>0.5</v>
      </c>
      <c r="W77" s="77">
        <v>106.56</v>
      </c>
      <c r="X77" s="47">
        <v>0.29166666666666702</v>
      </c>
      <c r="Y77" s="31">
        <v>-1</v>
      </c>
      <c r="Z77" s="43">
        <v>-3</v>
      </c>
      <c r="AA77" s="43">
        <v>0.5</v>
      </c>
      <c r="AB77" s="43">
        <v>1</v>
      </c>
      <c r="AC77" s="43">
        <v>96.8</v>
      </c>
      <c r="AD77" s="34">
        <v>80</v>
      </c>
      <c r="AE77" s="43">
        <f t="shared" si="30"/>
        <v>7.7999999999999972</v>
      </c>
      <c r="AF77" s="43">
        <f t="shared" si="31"/>
        <v>415.58399999999983</v>
      </c>
      <c r="AG77" s="45">
        <v>0.875</v>
      </c>
      <c r="AH77" s="45">
        <v>0.5</v>
      </c>
      <c r="AI77" s="45">
        <v>1</v>
      </c>
      <c r="AJ77" s="45">
        <v>98.6</v>
      </c>
      <c r="AK77" s="44">
        <v>80</v>
      </c>
      <c r="AL77" s="45">
        <f t="shared" si="32"/>
        <v>11.537499999999994</v>
      </c>
      <c r="AM77" s="45">
        <f t="shared" si="33"/>
        <v>614.71799999999973</v>
      </c>
      <c r="AN77" s="43">
        <v>5.875</v>
      </c>
      <c r="AO77" s="43">
        <v>0.5</v>
      </c>
      <c r="AP77" s="43">
        <v>1</v>
      </c>
      <c r="AQ77" s="43">
        <v>95</v>
      </c>
      <c r="AR77" s="34">
        <v>80</v>
      </c>
      <c r="AS77" s="43">
        <f t="shared" si="34"/>
        <v>10.4375</v>
      </c>
      <c r="AT77" s="43">
        <f t="shared" si="35"/>
        <v>556.11</v>
      </c>
      <c r="AU77" s="45">
        <v>9.875</v>
      </c>
      <c r="AV77" s="45">
        <v>0.5</v>
      </c>
      <c r="AW77" s="45">
        <v>1</v>
      </c>
      <c r="AX77" s="45">
        <v>96.8</v>
      </c>
      <c r="AY77" s="44">
        <v>80</v>
      </c>
      <c r="AZ77" s="45">
        <f t="shared" si="36"/>
        <v>14.237499999999997</v>
      </c>
      <c r="BA77" s="45">
        <f t="shared" si="37"/>
        <v>758.57399999999984</v>
      </c>
      <c r="BB77" s="43">
        <v>5.875</v>
      </c>
      <c r="BC77" s="43">
        <v>0.5</v>
      </c>
      <c r="BD77" s="43">
        <v>1</v>
      </c>
      <c r="BE77" s="43">
        <v>96.8</v>
      </c>
      <c r="BF77" s="34">
        <v>80</v>
      </c>
      <c r="BG77" s="43">
        <f t="shared" si="38"/>
        <v>12.237499999999997</v>
      </c>
      <c r="BH77" s="43">
        <f t="shared" si="39"/>
        <v>652.0139999999999</v>
      </c>
      <c r="BK77" s="31">
        <v>0.5</v>
      </c>
      <c r="BL77" s="77">
        <v>106.56</v>
      </c>
      <c r="BM77" s="47">
        <v>0.29166666666666702</v>
      </c>
      <c r="BN77" s="31">
        <v>-1</v>
      </c>
      <c r="BO77" s="45">
        <v>0.875</v>
      </c>
      <c r="BP77" s="45">
        <v>0.83</v>
      </c>
      <c r="BQ77" s="45">
        <v>1</v>
      </c>
      <c r="BR77" s="44">
        <v>80.599999999999994</v>
      </c>
      <c r="BS77" s="45">
        <v>80.599999999999994</v>
      </c>
      <c r="BT77" s="45">
        <f t="shared" si="40"/>
        <v>-7.1037499999999998</v>
      </c>
      <c r="BU77" s="45">
        <f t="shared" si="41"/>
        <v>-378.48779999999999</v>
      </c>
      <c r="BV77" s="54"/>
      <c r="BW77" s="35"/>
      <c r="BX77" s="55"/>
      <c r="BY77" s="55"/>
      <c r="BZ77" s="55"/>
      <c r="CA77" s="35"/>
      <c r="CB77" s="55"/>
      <c r="CC77" s="55"/>
      <c r="CD77" s="55"/>
      <c r="CE77" s="48"/>
    </row>
    <row r="78" spans="6:83" x14ac:dyDescent="0.25">
      <c r="G78" s="31">
        <v>0.46082949308755761</v>
      </c>
      <c r="H78" s="77">
        <v>106.56</v>
      </c>
      <c r="I78" s="47">
        <v>0.33333333333333398</v>
      </c>
      <c r="J78" s="31">
        <v>9</v>
      </c>
      <c r="K78" s="45">
        <v>0.875</v>
      </c>
      <c r="L78" s="45">
        <v>0.83</v>
      </c>
      <c r="M78" s="45">
        <v>0.75</v>
      </c>
      <c r="N78" s="44">
        <v>80.599999999999994</v>
      </c>
      <c r="O78" s="45">
        <v>86</v>
      </c>
      <c r="P78" s="45">
        <f t="shared" si="28"/>
        <v>-3.1528125000000049</v>
      </c>
      <c r="Q78" s="45">
        <f t="shared" si="29"/>
        <v>-154.82198156682051</v>
      </c>
      <c r="R78" s="55"/>
      <c r="V78" s="31">
        <v>0.5</v>
      </c>
      <c r="W78" s="77">
        <v>106.56</v>
      </c>
      <c r="X78" s="47">
        <v>0.33333333333333398</v>
      </c>
      <c r="Y78" s="31">
        <v>9</v>
      </c>
      <c r="Z78" s="43">
        <v>-3</v>
      </c>
      <c r="AA78" s="43">
        <v>0.5</v>
      </c>
      <c r="AB78" s="43">
        <v>1</v>
      </c>
      <c r="AC78" s="43">
        <v>96.8</v>
      </c>
      <c r="AD78" s="34">
        <v>80</v>
      </c>
      <c r="AE78" s="43">
        <f t="shared" si="30"/>
        <v>12.799999999999997</v>
      </c>
      <c r="AF78" s="43">
        <f t="shared" si="31"/>
        <v>681.98399999999981</v>
      </c>
      <c r="AG78" s="45">
        <v>0.875</v>
      </c>
      <c r="AH78" s="45">
        <v>0.5</v>
      </c>
      <c r="AI78" s="45">
        <v>1</v>
      </c>
      <c r="AJ78" s="45">
        <v>98.6</v>
      </c>
      <c r="AK78" s="44">
        <v>80</v>
      </c>
      <c r="AL78" s="45">
        <f t="shared" si="32"/>
        <v>16.537499999999994</v>
      </c>
      <c r="AM78" s="45">
        <f t="shared" si="33"/>
        <v>881.11799999999971</v>
      </c>
      <c r="AN78" s="43">
        <v>5.875</v>
      </c>
      <c r="AO78" s="43">
        <v>0.5</v>
      </c>
      <c r="AP78" s="43">
        <v>1</v>
      </c>
      <c r="AQ78" s="43">
        <v>95</v>
      </c>
      <c r="AR78" s="34">
        <v>80</v>
      </c>
      <c r="AS78" s="43">
        <f t="shared" si="34"/>
        <v>15.4375</v>
      </c>
      <c r="AT78" s="43">
        <f t="shared" si="35"/>
        <v>822.51</v>
      </c>
      <c r="AU78" s="45">
        <v>9.875</v>
      </c>
      <c r="AV78" s="45">
        <v>0.5</v>
      </c>
      <c r="AW78" s="45">
        <v>1</v>
      </c>
      <c r="AX78" s="45">
        <v>96.8</v>
      </c>
      <c r="AY78" s="44">
        <v>80</v>
      </c>
      <c r="AZ78" s="45">
        <f t="shared" si="36"/>
        <v>19.237499999999997</v>
      </c>
      <c r="BA78" s="45">
        <f t="shared" si="37"/>
        <v>1024.9739999999999</v>
      </c>
      <c r="BB78" s="43">
        <v>5.875</v>
      </c>
      <c r="BC78" s="43">
        <v>0.5</v>
      </c>
      <c r="BD78" s="43">
        <v>1</v>
      </c>
      <c r="BE78" s="43">
        <v>96.8</v>
      </c>
      <c r="BF78" s="34">
        <v>80</v>
      </c>
      <c r="BG78" s="43">
        <f t="shared" si="38"/>
        <v>17.237499999999997</v>
      </c>
      <c r="BH78" s="43">
        <f t="shared" si="39"/>
        <v>918.41399999999987</v>
      </c>
      <c r="BK78" s="31">
        <v>0.5</v>
      </c>
      <c r="BL78" s="77">
        <v>106.56</v>
      </c>
      <c r="BM78" s="47">
        <v>0.33333333333333398</v>
      </c>
      <c r="BN78" s="31">
        <v>9</v>
      </c>
      <c r="BO78" s="45">
        <v>0.875</v>
      </c>
      <c r="BP78" s="45">
        <v>0.83</v>
      </c>
      <c r="BQ78" s="45">
        <v>1</v>
      </c>
      <c r="BR78" s="44">
        <v>80.599999999999994</v>
      </c>
      <c r="BS78" s="45">
        <v>87.8</v>
      </c>
      <c r="BT78" s="45">
        <f t="shared" si="40"/>
        <v>-6.0037500000000037</v>
      </c>
      <c r="BU78" s="45">
        <f t="shared" si="41"/>
        <v>-319.87980000000022</v>
      </c>
      <c r="BV78" s="54"/>
      <c r="BW78" s="35"/>
      <c r="BX78" s="55"/>
      <c r="BY78" s="55"/>
      <c r="BZ78" s="55"/>
      <c r="CA78" s="35"/>
      <c r="CB78" s="55"/>
      <c r="CC78" s="55"/>
      <c r="CD78" s="55"/>
      <c r="CE78" s="48"/>
    </row>
    <row r="79" spans="6:83" x14ac:dyDescent="0.25">
      <c r="G79" s="31">
        <v>0.46082949308755761</v>
      </c>
      <c r="H79" s="77">
        <v>106.56</v>
      </c>
      <c r="I79" s="47">
        <v>0.375</v>
      </c>
      <c r="J79" s="31">
        <v>23</v>
      </c>
      <c r="K79" s="45">
        <v>0.875</v>
      </c>
      <c r="L79" s="45">
        <v>0.83</v>
      </c>
      <c r="M79" s="45">
        <v>0.75</v>
      </c>
      <c r="N79" s="44">
        <v>82.4</v>
      </c>
      <c r="O79" s="45">
        <v>89.6</v>
      </c>
      <c r="P79" s="45">
        <f t="shared" si="28"/>
        <v>4.2121875000000086</v>
      </c>
      <c r="Q79" s="45">
        <f t="shared" si="29"/>
        <v>206.84364055299582</v>
      </c>
      <c r="R79" s="55"/>
      <c r="V79" s="31">
        <v>0.5</v>
      </c>
      <c r="W79" s="77">
        <v>106.56</v>
      </c>
      <c r="X79" s="47">
        <v>0.375</v>
      </c>
      <c r="Y79" s="31">
        <v>23</v>
      </c>
      <c r="Z79" s="43">
        <v>-3</v>
      </c>
      <c r="AA79" s="43">
        <v>0.5</v>
      </c>
      <c r="AB79" s="43">
        <v>1</v>
      </c>
      <c r="AC79" s="43">
        <v>96.8</v>
      </c>
      <c r="AD79" s="34">
        <v>80</v>
      </c>
      <c r="AE79" s="43">
        <f t="shared" si="30"/>
        <v>19.799999999999997</v>
      </c>
      <c r="AF79" s="43">
        <f t="shared" si="31"/>
        <v>1054.944</v>
      </c>
      <c r="AG79" s="45">
        <v>0.875</v>
      </c>
      <c r="AH79" s="45">
        <v>0.5</v>
      </c>
      <c r="AI79" s="45">
        <v>1</v>
      </c>
      <c r="AJ79" s="45">
        <v>98.6</v>
      </c>
      <c r="AK79" s="44">
        <v>80</v>
      </c>
      <c r="AL79" s="45">
        <f t="shared" si="32"/>
        <v>23.537499999999994</v>
      </c>
      <c r="AM79" s="45">
        <f t="shared" si="33"/>
        <v>1254.0779999999997</v>
      </c>
      <c r="AN79" s="43">
        <v>5.875</v>
      </c>
      <c r="AO79" s="43">
        <v>0.5</v>
      </c>
      <c r="AP79" s="43">
        <v>1</v>
      </c>
      <c r="AQ79" s="43">
        <v>95</v>
      </c>
      <c r="AR79" s="34">
        <v>80</v>
      </c>
      <c r="AS79" s="43">
        <f t="shared" si="34"/>
        <v>22.4375</v>
      </c>
      <c r="AT79" s="43">
        <f t="shared" si="35"/>
        <v>1195.47</v>
      </c>
      <c r="AU79" s="45">
        <v>9.875</v>
      </c>
      <c r="AV79" s="45">
        <v>0.5</v>
      </c>
      <c r="AW79" s="45">
        <v>1</v>
      </c>
      <c r="AX79" s="45">
        <v>96.8</v>
      </c>
      <c r="AY79" s="44">
        <v>80</v>
      </c>
      <c r="AZ79" s="45">
        <f t="shared" si="36"/>
        <v>26.237499999999997</v>
      </c>
      <c r="BA79" s="45">
        <f t="shared" si="37"/>
        <v>1397.934</v>
      </c>
      <c r="BB79" s="43">
        <v>5.875</v>
      </c>
      <c r="BC79" s="43">
        <v>0.5</v>
      </c>
      <c r="BD79" s="43">
        <v>1</v>
      </c>
      <c r="BE79" s="43">
        <v>96.8</v>
      </c>
      <c r="BF79" s="34">
        <v>80</v>
      </c>
      <c r="BG79" s="43">
        <f t="shared" si="38"/>
        <v>24.237499999999997</v>
      </c>
      <c r="BH79" s="43">
        <f t="shared" si="39"/>
        <v>1291.3739999999998</v>
      </c>
      <c r="BK79" s="31">
        <v>0.5</v>
      </c>
      <c r="BL79" s="77">
        <v>106.56</v>
      </c>
      <c r="BM79" s="47">
        <v>0.375</v>
      </c>
      <c r="BN79" s="31">
        <v>23</v>
      </c>
      <c r="BO79" s="45">
        <v>0.875</v>
      </c>
      <c r="BP79" s="45">
        <v>0.83</v>
      </c>
      <c r="BQ79" s="45">
        <v>1</v>
      </c>
      <c r="BR79" s="44">
        <v>82.4</v>
      </c>
      <c r="BS79" s="45">
        <v>91.4</v>
      </c>
      <c r="BT79" s="45">
        <f t="shared" si="40"/>
        <v>3.8162500000000001</v>
      </c>
      <c r="BU79" s="45">
        <f t="shared" si="41"/>
        <v>203.32980000000001</v>
      </c>
      <c r="BV79" s="54"/>
      <c r="BW79" s="35"/>
      <c r="BX79" s="55"/>
      <c r="BY79" s="55"/>
      <c r="BZ79" s="55"/>
      <c r="CA79" s="35"/>
      <c r="CB79" s="55"/>
      <c r="CC79" s="55"/>
      <c r="CD79" s="55"/>
      <c r="CE79" s="48"/>
    </row>
    <row r="80" spans="6:83" x14ac:dyDescent="0.25">
      <c r="G80" s="31">
        <v>0.46082949308755761</v>
      </c>
      <c r="H80" s="77">
        <v>106.56</v>
      </c>
      <c r="I80" s="47">
        <v>0.41666666666666702</v>
      </c>
      <c r="J80" s="31">
        <v>37</v>
      </c>
      <c r="K80" s="45">
        <v>0.875</v>
      </c>
      <c r="L80" s="45">
        <v>0.83</v>
      </c>
      <c r="M80" s="45">
        <v>0.75</v>
      </c>
      <c r="N80" s="44">
        <v>84.2</v>
      </c>
      <c r="O80" s="45">
        <v>89.6</v>
      </c>
      <c r="P80" s="45">
        <f t="shared" si="28"/>
        <v>14.277187500000004</v>
      </c>
      <c r="Q80" s="45">
        <f t="shared" si="29"/>
        <v>701.09543778801856</v>
      </c>
      <c r="R80" s="55"/>
      <c r="V80" s="31">
        <v>0.5</v>
      </c>
      <c r="W80" s="77">
        <v>106.56</v>
      </c>
      <c r="X80" s="47">
        <v>0.41666666666666702</v>
      </c>
      <c r="Y80" s="31">
        <v>37</v>
      </c>
      <c r="Z80" s="43">
        <v>-3</v>
      </c>
      <c r="AA80" s="43">
        <v>0.5</v>
      </c>
      <c r="AB80" s="43">
        <v>1</v>
      </c>
      <c r="AC80" s="43">
        <v>96.8</v>
      </c>
      <c r="AD80" s="34">
        <v>80</v>
      </c>
      <c r="AE80" s="43">
        <f t="shared" si="30"/>
        <v>26.799999999999997</v>
      </c>
      <c r="AF80" s="43">
        <f t="shared" si="31"/>
        <v>1427.9039999999998</v>
      </c>
      <c r="AG80" s="45">
        <v>0.875</v>
      </c>
      <c r="AH80" s="45">
        <v>0.5</v>
      </c>
      <c r="AI80" s="45">
        <v>1</v>
      </c>
      <c r="AJ80" s="45">
        <v>98.6</v>
      </c>
      <c r="AK80" s="44">
        <v>80</v>
      </c>
      <c r="AL80" s="45">
        <f t="shared" si="32"/>
        <v>30.537499999999994</v>
      </c>
      <c r="AM80" s="45">
        <f t="shared" si="33"/>
        <v>1627.0379999999998</v>
      </c>
      <c r="AN80" s="43">
        <v>5.875</v>
      </c>
      <c r="AO80" s="43">
        <v>0.5</v>
      </c>
      <c r="AP80" s="43">
        <v>1</v>
      </c>
      <c r="AQ80" s="43">
        <v>95</v>
      </c>
      <c r="AR80" s="34">
        <v>80</v>
      </c>
      <c r="AS80" s="43">
        <f t="shared" si="34"/>
        <v>29.4375</v>
      </c>
      <c r="AT80" s="43">
        <f t="shared" si="35"/>
        <v>1568.43</v>
      </c>
      <c r="AU80" s="45">
        <v>9.875</v>
      </c>
      <c r="AV80" s="45">
        <v>0.5</v>
      </c>
      <c r="AW80" s="45">
        <v>1</v>
      </c>
      <c r="AX80" s="45">
        <v>96.8</v>
      </c>
      <c r="AY80" s="44">
        <v>80</v>
      </c>
      <c r="AZ80" s="45">
        <f t="shared" si="36"/>
        <v>33.237499999999997</v>
      </c>
      <c r="BA80" s="45">
        <f t="shared" si="37"/>
        <v>1770.8939999999998</v>
      </c>
      <c r="BB80" s="43">
        <v>5.875</v>
      </c>
      <c r="BC80" s="43">
        <v>0.5</v>
      </c>
      <c r="BD80" s="43">
        <v>1</v>
      </c>
      <c r="BE80" s="43">
        <v>96.8</v>
      </c>
      <c r="BF80" s="34">
        <v>80</v>
      </c>
      <c r="BG80" s="43">
        <f t="shared" si="38"/>
        <v>31.237499999999997</v>
      </c>
      <c r="BH80" s="43">
        <f t="shared" si="39"/>
        <v>1664.3339999999998</v>
      </c>
      <c r="BK80" s="31">
        <v>0.5</v>
      </c>
      <c r="BL80" s="77">
        <v>106.56</v>
      </c>
      <c r="BM80" s="47">
        <v>0.41666666666666702</v>
      </c>
      <c r="BN80" s="31">
        <v>37</v>
      </c>
      <c r="BO80" s="45">
        <v>0.875</v>
      </c>
      <c r="BP80" s="45">
        <v>0.83</v>
      </c>
      <c r="BQ80" s="45">
        <v>1</v>
      </c>
      <c r="BR80" s="44">
        <v>84.2</v>
      </c>
      <c r="BS80" s="45">
        <v>95</v>
      </c>
      <c r="BT80" s="45">
        <f t="shared" si="40"/>
        <v>13.63625</v>
      </c>
      <c r="BU80" s="45">
        <f t="shared" si="41"/>
        <v>726.5394</v>
      </c>
      <c r="BV80" s="54"/>
      <c r="BW80" s="35"/>
      <c r="BX80" s="55"/>
      <c r="BY80" s="55"/>
      <c r="BZ80" s="55"/>
      <c r="CA80" s="35"/>
      <c r="CB80" s="55"/>
      <c r="CC80" s="55"/>
      <c r="CD80" s="55"/>
      <c r="CE80" s="48"/>
    </row>
    <row r="81" spans="6:83" x14ac:dyDescent="0.25">
      <c r="G81" s="31">
        <v>0.46082949308755761</v>
      </c>
      <c r="H81" s="77">
        <v>106.56</v>
      </c>
      <c r="I81" s="47">
        <v>0.45833333333333398</v>
      </c>
      <c r="J81" s="31">
        <v>50</v>
      </c>
      <c r="K81" s="45">
        <v>0.875</v>
      </c>
      <c r="L81" s="45">
        <v>0.83</v>
      </c>
      <c r="M81" s="45">
        <v>0.75</v>
      </c>
      <c r="N81" s="44">
        <v>87.8</v>
      </c>
      <c r="O81" s="45">
        <v>98.6</v>
      </c>
      <c r="P81" s="45">
        <f t="shared" si="28"/>
        <v>18.319687500000001</v>
      </c>
      <c r="Q81" s="45">
        <f t="shared" si="29"/>
        <v>899.60640552995403</v>
      </c>
      <c r="R81" s="55"/>
      <c r="V81" s="31">
        <v>0.5</v>
      </c>
      <c r="W81" s="77">
        <v>106.56</v>
      </c>
      <c r="X81" s="47">
        <v>0.45833333333333398</v>
      </c>
      <c r="Y81" s="31">
        <v>50</v>
      </c>
      <c r="Z81" s="43">
        <v>-3</v>
      </c>
      <c r="AA81" s="43">
        <v>0.5</v>
      </c>
      <c r="AB81" s="43">
        <v>1</v>
      </c>
      <c r="AC81" s="43">
        <v>96.8</v>
      </c>
      <c r="AD81" s="34">
        <v>80</v>
      </c>
      <c r="AE81" s="43">
        <f t="shared" si="30"/>
        <v>33.299999999999997</v>
      </c>
      <c r="AF81" s="43">
        <f t="shared" si="31"/>
        <v>1774.2239999999999</v>
      </c>
      <c r="AG81" s="45">
        <v>0.875</v>
      </c>
      <c r="AH81" s="45">
        <v>0.5</v>
      </c>
      <c r="AI81" s="45">
        <v>1</v>
      </c>
      <c r="AJ81" s="45">
        <v>98.6</v>
      </c>
      <c r="AK81" s="44">
        <v>80</v>
      </c>
      <c r="AL81" s="45">
        <f t="shared" si="32"/>
        <v>37.037499999999994</v>
      </c>
      <c r="AM81" s="45">
        <f t="shared" si="33"/>
        <v>1973.3579999999997</v>
      </c>
      <c r="AN81" s="43">
        <v>5.875</v>
      </c>
      <c r="AO81" s="43">
        <v>0.5</v>
      </c>
      <c r="AP81" s="43">
        <v>1</v>
      </c>
      <c r="AQ81" s="43">
        <v>95</v>
      </c>
      <c r="AR81" s="34">
        <v>80</v>
      </c>
      <c r="AS81" s="43">
        <f t="shared" si="34"/>
        <v>35.9375</v>
      </c>
      <c r="AT81" s="43">
        <f t="shared" si="35"/>
        <v>1914.75</v>
      </c>
      <c r="AU81" s="45">
        <v>9.875</v>
      </c>
      <c r="AV81" s="45">
        <v>0.5</v>
      </c>
      <c r="AW81" s="45">
        <v>1</v>
      </c>
      <c r="AX81" s="45">
        <v>96.8</v>
      </c>
      <c r="AY81" s="44">
        <v>80</v>
      </c>
      <c r="AZ81" s="45">
        <f t="shared" si="36"/>
        <v>39.737499999999997</v>
      </c>
      <c r="BA81" s="45">
        <f t="shared" si="37"/>
        <v>2117.2139999999999</v>
      </c>
      <c r="BB81" s="43">
        <v>5.875</v>
      </c>
      <c r="BC81" s="43">
        <v>0.5</v>
      </c>
      <c r="BD81" s="43">
        <v>1</v>
      </c>
      <c r="BE81" s="43">
        <v>96.8</v>
      </c>
      <c r="BF81" s="34">
        <v>80</v>
      </c>
      <c r="BG81" s="43">
        <f t="shared" si="38"/>
        <v>37.737499999999997</v>
      </c>
      <c r="BH81" s="43">
        <f t="shared" si="39"/>
        <v>2010.654</v>
      </c>
      <c r="BK81" s="31">
        <v>0.5</v>
      </c>
      <c r="BL81" s="77">
        <v>106.56</v>
      </c>
      <c r="BM81" s="47">
        <v>0.45833333333333398</v>
      </c>
      <c r="BN81" s="31">
        <v>50</v>
      </c>
      <c r="BO81" s="45">
        <v>0.875</v>
      </c>
      <c r="BP81" s="45">
        <v>0.83</v>
      </c>
      <c r="BQ81" s="45">
        <v>1</v>
      </c>
      <c r="BR81" s="44">
        <v>87.8</v>
      </c>
      <c r="BS81" s="45">
        <v>104</v>
      </c>
      <c r="BT81" s="45">
        <f t="shared" si="40"/>
        <v>19.026249999999997</v>
      </c>
      <c r="BU81" s="45">
        <f t="shared" si="41"/>
        <v>1013.7185999999999</v>
      </c>
      <c r="BV81" s="54"/>
      <c r="BW81" s="35"/>
      <c r="BX81" s="55"/>
      <c r="BY81" s="55"/>
      <c r="BZ81" s="55"/>
      <c r="CA81" s="35"/>
      <c r="CB81" s="55"/>
      <c r="CC81" s="55"/>
      <c r="CD81" s="55"/>
      <c r="CE81" s="48"/>
    </row>
    <row r="82" spans="6:83" x14ac:dyDescent="0.25">
      <c r="G82" s="31">
        <v>0.46082949308755761</v>
      </c>
      <c r="H82" s="77">
        <v>106.56</v>
      </c>
      <c r="I82" s="47">
        <v>0.5</v>
      </c>
      <c r="J82" s="31">
        <v>62</v>
      </c>
      <c r="K82" s="45">
        <v>0.875</v>
      </c>
      <c r="L82" s="45">
        <v>0.83</v>
      </c>
      <c r="M82" s="45">
        <v>0.75</v>
      </c>
      <c r="N82" s="44">
        <v>91.4</v>
      </c>
      <c r="O82" s="45">
        <v>104</v>
      </c>
      <c r="P82" s="45">
        <f t="shared" si="28"/>
        <v>24.439687499999998</v>
      </c>
      <c r="Q82" s="45">
        <f t="shared" si="29"/>
        <v>1200.1350691244238</v>
      </c>
      <c r="R82" s="55"/>
      <c r="V82" s="31">
        <v>0.5</v>
      </c>
      <c r="W82" s="77">
        <v>106.56</v>
      </c>
      <c r="X82" s="47">
        <v>0.5</v>
      </c>
      <c r="Y82" s="31">
        <v>62</v>
      </c>
      <c r="Z82" s="43">
        <v>-3</v>
      </c>
      <c r="AA82" s="43">
        <v>0.5</v>
      </c>
      <c r="AB82" s="43">
        <v>1</v>
      </c>
      <c r="AC82" s="43">
        <v>96.8</v>
      </c>
      <c r="AD82" s="34">
        <v>80</v>
      </c>
      <c r="AE82" s="43">
        <f t="shared" si="30"/>
        <v>39.299999999999997</v>
      </c>
      <c r="AF82" s="43">
        <f t="shared" si="31"/>
        <v>2093.904</v>
      </c>
      <c r="AG82" s="45">
        <v>0.875</v>
      </c>
      <c r="AH82" s="45">
        <v>0.5</v>
      </c>
      <c r="AI82" s="45">
        <v>1</v>
      </c>
      <c r="AJ82" s="45">
        <v>98.6</v>
      </c>
      <c r="AK82" s="44">
        <v>80</v>
      </c>
      <c r="AL82" s="45">
        <f t="shared" si="32"/>
        <v>43.037499999999994</v>
      </c>
      <c r="AM82" s="45">
        <f t="shared" si="33"/>
        <v>2293.0379999999996</v>
      </c>
      <c r="AN82" s="43">
        <v>5.875</v>
      </c>
      <c r="AO82" s="43">
        <v>0.5</v>
      </c>
      <c r="AP82" s="43">
        <v>1</v>
      </c>
      <c r="AQ82" s="43">
        <v>95</v>
      </c>
      <c r="AR82" s="34">
        <v>80</v>
      </c>
      <c r="AS82" s="43">
        <f t="shared" si="34"/>
        <v>41.9375</v>
      </c>
      <c r="AT82" s="43">
        <f t="shared" si="35"/>
        <v>2234.4299999999998</v>
      </c>
      <c r="AU82" s="45">
        <v>9.875</v>
      </c>
      <c r="AV82" s="45">
        <v>0.5</v>
      </c>
      <c r="AW82" s="45">
        <v>1</v>
      </c>
      <c r="AX82" s="45">
        <v>96.8</v>
      </c>
      <c r="AY82" s="44">
        <v>80</v>
      </c>
      <c r="AZ82" s="45">
        <f t="shared" si="36"/>
        <v>45.737499999999997</v>
      </c>
      <c r="BA82" s="45">
        <f t="shared" si="37"/>
        <v>2436.8939999999998</v>
      </c>
      <c r="BB82" s="43">
        <v>5.875</v>
      </c>
      <c r="BC82" s="43">
        <v>0.5</v>
      </c>
      <c r="BD82" s="43">
        <v>1</v>
      </c>
      <c r="BE82" s="43">
        <v>96.8</v>
      </c>
      <c r="BF82" s="34">
        <v>80</v>
      </c>
      <c r="BG82" s="43">
        <f t="shared" si="38"/>
        <v>43.737499999999997</v>
      </c>
      <c r="BH82" s="43">
        <f t="shared" si="39"/>
        <v>2330.3339999999998</v>
      </c>
      <c r="BK82" s="31">
        <v>0.5</v>
      </c>
      <c r="BL82" s="77">
        <v>106.56</v>
      </c>
      <c r="BM82" s="47">
        <v>0.5</v>
      </c>
      <c r="BN82" s="31">
        <v>62</v>
      </c>
      <c r="BO82" s="45">
        <v>0.875</v>
      </c>
      <c r="BP82" s="45">
        <v>0.83</v>
      </c>
      <c r="BQ82" s="45">
        <v>1</v>
      </c>
      <c r="BR82" s="44">
        <v>91.4</v>
      </c>
      <c r="BS82" s="45">
        <v>111.2</v>
      </c>
      <c r="BT82" s="45">
        <f t="shared" si="40"/>
        <v>25.386249999999997</v>
      </c>
      <c r="BU82" s="45">
        <f t="shared" si="41"/>
        <v>1352.5793999999999</v>
      </c>
      <c r="BV82" s="54"/>
      <c r="BW82" s="35"/>
      <c r="BX82" s="55"/>
      <c r="BY82" s="55"/>
      <c r="BZ82" s="55"/>
      <c r="CA82" s="35"/>
      <c r="CB82" s="55"/>
      <c r="CC82" s="55"/>
      <c r="CD82" s="55"/>
      <c r="CE82" s="48"/>
    </row>
    <row r="83" spans="6:83" x14ac:dyDescent="0.25">
      <c r="G83" s="31">
        <v>0.46082949308755761</v>
      </c>
      <c r="H83" s="77">
        <v>106.56</v>
      </c>
      <c r="I83" s="47">
        <v>0.54166666666666696</v>
      </c>
      <c r="J83" s="31">
        <v>71</v>
      </c>
      <c r="K83" s="45">
        <v>0.875</v>
      </c>
      <c r="L83" s="45">
        <v>0.83</v>
      </c>
      <c r="M83" s="45">
        <v>0.75</v>
      </c>
      <c r="N83" s="44">
        <v>96</v>
      </c>
      <c r="O83" s="45">
        <v>104</v>
      </c>
      <c r="P83" s="45">
        <f t="shared" si="28"/>
        <v>33.4921875</v>
      </c>
      <c r="Q83" s="45">
        <f t="shared" si="29"/>
        <v>1644.6670506912444</v>
      </c>
      <c r="R83" s="55"/>
      <c r="V83" s="31">
        <v>0.5</v>
      </c>
      <c r="W83" s="77">
        <v>106.56</v>
      </c>
      <c r="X83" s="47">
        <v>0.54166666666666696</v>
      </c>
      <c r="Y83" s="31">
        <v>71</v>
      </c>
      <c r="Z83" s="43">
        <v>-3</v>
      </c>
      <c r="AA83" s="43">
        <v>0.5</v>
      </c>
      <c r="AB83" s="43">
        <v>1</v>
      </c>
      <c r="AC83" s="43">
        <v>96.8</v>
      </c>
      <c r="AD83" s="34">
        <v>80</v>
      </c>
      <c r="AE83" s="43">
        <f t="shared" si="30"/>
        <v>43.8</v>
      </c>
      <c r="AF83" s="43">
        <f t="shared" si="31"/>
        <v>2333.6639999999998</v>
      </c>
      <c r="AG83" s="45">
        <v>0.875</v>
      </c>
      <c r="AH83" s="45">
        <v>0.5</v>
      </c>
      <c r="AI83" s="45">
        <v>1</v>
      </c>
      <c r="AJ83" s="45">
        <v>98.6</v>
      </c>
      <c r="AK83" s="44">
        <v>80</v>
      </c>
      <c r="AL83" s="45">
        <f t="shared" si="32"/>
        <v>47.537499999999994</v>
      </c>
      <c r="AM83" s="45">
        <f t="shared" si="33"/>
        <v>2532.7979999999998</v>
      </c>
      <c r="AN83" s="43">
        <v>5.875</v>
      </c>
      <c r="AO83" s="43">
        <v>0.5</v>
      </c>
      <c r="AP83" s="43">
        <v>1</v>
      </c>
      <c r="AQ83" s="43">
        <v>95</v>
      </c>
      <c r="AR83" s="34">
        <v>80</v>
      </c>
      <c r="AS83" s="43">
        <f t="shared" si="34"/>
        <v>46.4375</v>
      </c>
      <c r="AT83" s="43">
        <f t="shared" si="35"/>
        <v>2474.19</v>
      </c>
      <c r="AU83" s="45">
        <v>9.875</v>
      </c>
      <c r="AV83" s="45">
        <v>0.5</v>
      </c>
      <c r="AW83" s="45">
        <v>1</v>
      </c>
      <c r="AX83" s="45">
        <v>96.8</v>
      </c>
      <c r="AY83" s="44">
        <v>80</v>
      </c>
      <c r="AZ83" s="45">
        <f t="shared" si="36"/>
        <v>50.237499999999997</v>
      </c>
      <c r="BA83" s="45">
        <f t="shared" si="37"/>
        <v>2676.654</v>
      </c>
      <c r="BB83" s="43">
        <v>5.875</v>
      </c>
      <c r="BC83" s="43">
        <v>0.5</v>
      </c>
      <c r="BD83" s="43">
        <v>1</v>
      </c>
      <c r="BE83" s="43">
        <v>96.8</v>
      </c>
      <c r="BF83" s="34">
        <v>80</v>
      </c>
      <c r="BG83" s="43">
        <f t="shared" si="38"/>
        <v>48.237499999999997</v>
      </c>
      <c r="BH83" s="43">
        <f t="shared" si="39"/>
        <v>2570.0940000000001</v>
      </c>
      <c r="BK83" s="31">
        <v>0.5</v>
      </c>
      <c r="BL83" s="77">
        <v>106.56</v>
      </c>
      <c r="BM83" s="47">
        <v>0.54166666666666696</v>
      </c>
      <c r="BN83" s="31">
        <v>71</v>
      </c>
      <c r="BO83" s="45">
        <v>0.875</v>
      </c>
      <c r="BP83" s="45">
        <v>0.83</v>
      </c>
      <c r="BQ83" s="45">
        <v>1</v>
      </c>
      <c r="BR83" s="44">
        <v>96</v>
      </c>
      <c r="BS83" s="45">
        <v>111.2</v>
      </c>
      <c r="BT83" s="45">
        <f t="shared" si="40"/>
        <v>37.456249999999997</v>
      </c>
      <c r="BU83" s="45">
        <f t="shared" si="41"/>
        <v>1995.6689999999999</v>
      </c>
      <c r="BV83" s="54"/>
      <c r="BW83" s="35"/>
      <c r="BX83" s="55"/>
      <c r="BY83" s="55"/>
      <c r="BZ83" s="55"/>
      <c r="CA83" s="35"/>
      <c r="CB83" s="55"/>
      <c r="CC83" s="55"/>
      <c r="CD83" s="55"/>
      <c r="CE83" s="48"/>
    </row>
    <row r="84" spans="6:83" x14ac:dyDescent="0.25">
      <c r="G84" s="31">
        <v>0.46082949308755761</v>
      </c>
      <c r="H84" s="77">
        <v>106.56</v>
      </c>
      <c r="I84" s="47">
        <v>0.58333333333333404</v>
      </c>
      <c r="J84" s="31">
        <v>77</v>
      </c>
      <c r="K84" s="45">
        <v>0.875</v>
      </c>
      <c r="L84" s="45">
        <v>0.83</v>
      </c>
      <c r="M84" s="45">
        <v>0.75</v>
      </c>
      <c r="N84" s="44">
        <v>96.8</v>
      </c>
      <c r="O84" s="45">
        <v>104</v>
      </c>
      <c r="P84" s="45">
        <f t="shared" si="28"/>
        <v>37.827187500000001</v>
      </c>
      <c r="Q84" s="45">
        <f t="shared" si="29"/>
        <v>1857.5415207373271</v>
      </c>
      <c r="R84" s="55"/>
      <c r="V84" s="31">
        <v>0.5</v>
      </c>
      <c r="W84" s="77">
        <v>106.56</v>
      </c>
      <c r="X84" s="47">
        <v>0.58333333333333404</v>
      </c>
      <c r="Y84" s="31">
        <v>77</v>
      </c>
      <c r="Z84" s="43">
        <v>-3</v>
      </c>
      <c r="AA84" s="43">
        <v>0.5</v>
      </c>
      <c r="AB84" s="43">
        <v>1</v>
      </c>
      <c r="AC84" s="43">
        <v>96.8</v>
      </c>
      <c r="AD84" s="34">
        <v>80</v>
      </c>
      <c r="AE84" s="43">
        <f t="shared" si="30"/>
        <v>46.8</v>
      </c>
      <c r="AF84" s="43">
        <f t="shared" si="31"/>
        <v>2493.5039999999999</v>
      </c>
      <c r="AG84" s="45">
        <v>0.875</v>
      </c>
      <c r="AH84" s="45">
        <v>0.5</v>
      </c>
      <c r="AI84" s="45">
        <v>1</v>
      </c>
      <c r="AJ84" s="45">
        <v>98.6</v>
      </c>
      <c r="AK84" s="44">
        <v>80</v>
      </c>
      <c r="AL84" s="45">
        <f t="shared" si="32"/>
        <v>50.537499999999994</v>
      </c>
      <c r="AM84" s="45">
        <f t="shared" si="33"/>
        <v>2692.6379999999999</v>
      </c>
      <c r="AN84" s="43">
        <v>5.875</v>
      </c>
      <c r="AO84" s="43">
        <v>0.5</v>
      </c>
      <c r="AP84" s="43">
        <v>1</v>
      </c>
      <c r="AQ84" s="43">
        <v>95</v>
      </c>
      <c r="AR84" s="34">
        <v>80</v>
      </c>
      <c r="AS84" s="43">
        <f t="shared" si="34"/>
        <v>49.4375</v>
      </c>
      <c r="AT84" s="43">
        <f t="shared" si="35"/>
        <v>2634.03</v>
      </c>
      <c r="AU84" s="45">
        <v>9.875</v>
      </c>
      <c r="AV84" s="45">
        <v>0.5</v>
      </c>
      <c r="AW84" s="45">
        <v>1</v>
      </c>
      <c r="AX84" s="45">
        <v>96.8</v>
      </c>
      <c r="AY84" s="44">
        <v>80</v>
      </c>
      <c r="AZ84" s="45">
        <f t="shared" si="36"/>
        <v>53.237499999999997</v>
      </c>
      <c r="BA84" s="45">
        <f t="shared" si="37"/>
        <v>2836.4939999999997</v>
      </c>
      <c r="BB84" s="43">
        <v>5.875</v>
      </c>
      <c r="BC84" s="43">
        <v>0.5</v>
      </c>
      <c r="BD84" s="43">
        <v>1</v>
      </c>
      <c r="BE84" s="43">
        <v>96.8</v>
      </c>
      <c r="BF84" s="34">
        <v>80</v>
      </c>
      <c r="BG84" s="43">
        <f t="shared" si="38"/>
        <v>51.237499999999997</v>
      </c>
      <c r="BH84" s="43">
        <f t="shared" si="39"/>
        <v>2729.9339999999997</v>
      </c>
      <c r="BK84" s="31">
        <v>0.5</v>
      </c>
      <c r="BL84" s="77">
        <v>106.56</v>
      </c>
      <c r="BM84" s="47">
        <v>0.58333333333333404</v>
      </c>
      <c r="BN84" s="31">
        <v>77</v>
      </c>
      <c r="BO84" s="45">
        <v>0.875</v>
      </c>
      <c r="BP84" s="45">
        <v>0.83</v>
      </c>
      <c r="BQ84" s="45">
        <v>1</v>
      </c>
      <c r="BR84" s="44">
        <v>96.8</v>
      </c>
      <c r="BS84" s="45">
        <v>107.6</v>
      </c>
      <c r="BT84" s="45">
        <f t="shared" si="40"/>
        <v>46.836250000000007</v>
      </c>
      <c r="BU84" s="45">
        <f t="shared" si="41"/>
        <v>2495.4354000000003</v>
      </c>
      <c r="BV84" s="54"/>
      <c r="BW84" s="35"/>
      <c r="BX84" s="55"/>
      <c r="BY84" s="55"/>
      <c r="BZ84" s="55"/>
      <c r="CA84" s="35"/>
      <c r="CB84" s="55"/>
      <c r="CC84" s="55"/>
      <c r="CD84" s="55"/>
      <c r="CE84" s="48"/>
    </row>
    <row r="85" spans="6:83" x14ac:dyDescent="0.25">
      <c r="G85" s="31">
        <v>0.46082949308755761</v>
      </c>
      <c r="H85" s="77">
        <v>106.56</v>
      </c>
      <c r="I85" s="47">
        <v>0.625</v>
      </c>
      <c r="J85" s="31">
        <v>78</v>
      </c>
      <c r="K85" s="45">
        <v>0.875</v>
      </c>
      <c r="L85" s="45">
        <v>0.83</v>
      </c>
      <c r="M85" s="45">
        <v>0.75</v>
      </c>
      <c r="N85" s="44">
        <v>89.6</v>
      </c>
      <c r="O85" s="45">
        <v>102.2</v>
      </c>
      <c r="P85" s="45">
        <f t="shared" si="28"/>
        <v>34.399687499999999</v>
      </c>
      <c r="Q85" s="45">
        <f t="shared" si="29"/>
        <v>1689.230737327189</v>
      </c>
      <c r="R85" s="55"/>
      <c r="V85" s="31">
        <v>0.5</v>
      </c>
      <c r="W85" s="77">
        <v>106.56</v>
      </c>
      <c r="X85" s="47">
        <v>0.625</v>
      </c>
      <c r="Y85" s="31">
        <v>78</v>
      </c>
      <c r="Z85" s="43">
        <v>-3</v>
      </c>
      <c r="AA85" s="43">
        <v>0.5</v>
      </c>
      <c r="AB85" s="43">
        <v>1</v>
      </c>
      <c r="AC85" s="43">
        <v>96.8</v>
      </c>
      <c r="AD85" s="34">
        <v>80</v>
      </c>
      <c r="AE85" s="43">
        <f t="shared" si="30"/>
        <v>47.3</v>
      </c>
      <c r="AF85" s="43">
        <f t="shared" si="31"/>
        <v>2520.1439999999998</v>
      </c>
      <c r="AG85" s="45">
        <v>0.875</v>
      </c>
      <c r="AH85" s="45">
        <v>0.5</v>
      </c>
      <c r="AI85" s="45">
        <v>1</v>
      </c>
      <c r="AJ85" s="45">
        <v>98.6</v>
      </c>
      <c r="AK85" s="44">
        <v>80</v>
      </c>
      <c r="AL85" s="45">
        <f t="shared" si="32"/>
        <v>51.037499999999994</v>
      </c>
      <c r="AM85" s="45">
        <f t="shared" si="33"/>
        <v>2719.2779999999998</v>
      </c>
      <c r="AN85" s="43">
        <v>5.875</v>
      </c>
      <c r="AO85" s="43">
        <v>0.5</v>
      </c>
      <c r="AP85" s="43">
        <v>1</v>
      </c>
      <c r="AQ85" s="43">
        <v>95</v>
      </c>
      <c r="AR85" s="34">
        <v>80</v>
      </c>
      <c r="AS85" s="43">
        <f t="shared" si="34"/>
        <v>49.9375</v>
      </c>
      <c r="AT85" s="43">
        <f t="shared" si="35"/>
        <v>2660.67</v>
      </c>
      <c r="AU85" s="45">
        <v>9.875</v>
      </c>
      <c r="AV85" s="45">
        <v>0.5</v>
      </c>
      <c r="AW85" s="45">
        <v>1</v>
      </c>
      <c r="AX85" s="45">
        <v>96.8</v>
      </c>
      <c r="AY85" s="44">
        <v>80</v>
      </c>
      <c r="AZ85" s="45">
        <f t="shared" si="36"/>
        <v>53.737499999999997</v>
      </c>
      <c r="BA85" s="45">
        <f t="shared" si="37"/>
        <v>2863.134</v>
      </c>
      <c r="BB85" s="43">
        <v>5.875</v>
      </c>
      <c r="BC85" s="43">
        <v>0.5</v>
      </c>
      <c r="BD85" s="43">
        <v>1</v>
      </c>
      <c r="BE85" s="43">
        <v>96.8</v>
      </c>
      <c r="BF85" s="34">
        <v>80</v>
      </c>
      <c r="BG85" s="43">
        <f t="shared" si="38"/>
        <v>51.737499999999997</v>
      </c>
      <c r="BH85" s="43">
        <f t="shared" si="39"/>
        <v>2756.5740000000001</v>
      </c>
      <c r="BK85" s="31">
        <v>0.5</v>
      </c>
      <c r="BL85" s="77">
        <v>106.56</v>
      </c>
      <c r="BM85" s="47">
        <v>0.625</v>
      </c>
      <c r="BN85" s="31">
        <v>78</v>
      </c>
      <c r="BO85" s="45">
        <v>0.875</v>
      </c>
      <c r="BP85" s="45">
        <v>0.83</v>
      </c>
      <c r="BQ85" s="45">
        <v>1</v>
      </c>
      <c r="BR85" s="44">
        <v>89.6</v>
      </c>
      <c r="BS85" s="45">
        <v>104</v>
      </c>
      <c r="BT85" s="45">
        <f t="shared" si="40"/>
        <v>44.066249999999997</v>
      </c>
      <c r="BU85" s="45">
        <f t="shared" si="41"/>
        <v>2347.8498</v>
      </c>
      <c r="BV85" s="54"/>
      <c r="BW85" s="35"/>
      <c r="BX85" s="55"/>
      <c r="BY85" s="55"/>
      <c r="BZ85" s="55"/>
      <c r="CA85" s="35"/>
      <c r="CB85" s="55"/>
      <c r="CC85" s="55"/>
      <c r="CD85" s="55"/>
      <c r="CE85" s="48"/>
    </row>
    <row r="86" spans="6:83" x14ac:dyDescent="0.25">
      <c r="G86" s="31">
        <v>0.46082949308755761</v>
      </c>
      <c r="H86" s="77">
        <v>106.56</v>
      </c>
      <c r="I86" s="47">
        <v>0.66666666666666696</v>
      </c>
      <c r="J86" s="31">
        <v>74</v>
      </c>
      <c r="K86" s="45">
        <v>0.875</v>
      </c>
      <c r="L86" s="45">
        <v>0.83</v>
      </c>
      <c r="M86" s="45">
        <v>0.75</v>
      </c>
      <c r="N86" s="44">
        <v>87</v>
      </c>
      <c r="O86" s="45">
        <v>100.4</v>
      </c>
      <c r="P86" s="45">
        <f t="shared" si="28"/>
        <v>31.309687499999992</v>
      </c>
      <c r="Q86" s="45">
        <f t="shared" si="29"/>
        <v>1537.4932258064514</v>
      </c>
      <c r="R86" s="55"/>
      <c r="V86" s="31">
        <v>0.5</v>
      </c>
      <c r="W86" s="77">
        <v>106.56</v>
      </c>
      <c r="X86" s="47">
        <v>0.66666666666666696</v>
      </c>
      <c r="Y86" s="31">
        <v>74</v>
      </c>
      <c r="Z86" s="43">
        <v>-3</v>
      </c>
      <c r="AA86" s="43">
        <v>0.5</v>
      </c>
      <c r="AB86" s="43">
        <v>1</v>
      </c>
      <c r="AC86" s="43">
        <v>96.8</v>
      </c>
      <c r="AD86" s="34">
        <v>80</v>
      </c>
      <c r="AE86" s="43">
        <f t="shared" si="30"/>
        <v>45.3</v>
      </c>
      <c r="AF86" s="43">
        <f t="shared" si="31"/>
        <v>2413.5839999999998</v>
      </c>
      <c r="AG86" s="45">
        <v>0.875</v>
      </c>
      <c r="AH86" s="45">
        <v>0.5</v>
      </c>
      <c r="AI86" s="45">
        <v>1</v>
      </c>
      <c r="AJ86" s="45">
        <v>98.6</v>
      </c>
      <c r="AK86" s="44">
        <v>80</v>
      </c>
      <c r="AL86" s="45">
        <f t="shared" si="32"/>
        <v>49.037499999999994</v>
      </c>
      <c r="AM86" s="45">
        <f t="shared" si="33"/>
        <v>2612.7179999999998</v>
      </c>
      <c r="AN86" s="43">
        <v>5.875</v>
      </c>
      <c r="AO86" s="43">
        <v>0.5</v>
      </c>
      <c r="AP86" s="43">
        <v>1</v>
      </c>
      <c r="AQ86" s="43">
        <v>95</v>
      </c>
      <c r="AR86" s="34">
        <v>80</v>
      </c>
      <c r="AS86" s="43">
        <f t="shared" si="34"/>
        <v>47.9375</v>
      </c>
      <c r="AT86" s="43">
        <f t="shared" si="35"/>
        <v>2554.11</v>
      </c>
      <c r="AU86" s="45">
        <v>9.875</v>
      </c>
      <c r="AV86" s="45">
        <v>0.5</v>
      </c>
      <c r="AW86" s="45">
        <v>1</v>
      </c>
      <c r="AX86" s="45">
        <v>96.8</v>
      </c>
      <c r="AY86" s="44">
        <v>80</v>
      </c>
      <c r="AZ86" s="45">
        <f t="shared" si="36"/>
        <v>51.737499999999997</v>
      </c>
      <c r="BA86" s="45">
        <f t="shared" si="37"/>
        <v>2756.5740000000001</v>
      </c>
      <c r="BB86" s="43">
        <v>5.875</v>
      </c>
      <c r="BC86" s="43">
        <v>0.5</v>
      </c>
      <c r="BD86" s="43">
        <v>1</v>
      </c>
      <c r="BE86" s="43">
        <v>96.8</v>
      </c>
      <c r="BF86" s="34">
        <v>80</v>
      </c>
      <c r="BG86" s="43">
        <f t="shared" si="38"/>
        <v>49.737499999999997</v>
      </c>
      <c r="BH86" s="43">
        <f t="shared" si="39"/>
        <v>2650.0140000000001</v>
      </c>
      <c r="BK86" s="31">
        <v>0.5</v>
      </c>
      <c r="BL86" s="77">
        <v>106.56</v>
      </c>
      <c r="BM86" s="47">
        <v>0.66666666666666696</v>
      </c>
      <c r="BN86" s="31">
        <v>74</v>
      </c>
      <c r="BO86" s="45">
        <v>0.875</v>
      </c>
      <c r="BP86" s="45">
        <v>0.83</v>
      </c>
      <c r="BQ86" s="45">
        <v>1</v>
      </c>
      <c r="BR86" s="44">
        <v>87</v>
      </c>
      <c r="BS86" s="45">
        <v>100.4</v>
      </c>
      <c r="BT86" s="45">
        <f t="shared" si="40"/>
        <v>41.746249999999989</v>
      </c>
      <c r="BU86" s="45">
        <f t="shared" si="41"/>
        <v>2224.2401999999993</v>
      </c>
      <c r="BV86" s="54"/>
      <c r="BW86" s="35"/>
      <c r="BX86" s="55"/>
      <c r="BY86" s="55"/>
      <c r="BZ86" s="55"/>
      <c r="CA86" s="35"/>
      <c r="CB86" s="55"/>
      <c r="CC86" s="55"/>
      <c r="CD86" s="55"/>
      <c r="CE86" s="48"/>
    </row>
    <row r="87" spans="6:83" x14ac:dyDescent="0.25">
      <c r="G87" s="31">
        <v>0.46082949308755761</v>
      </c>
      <c r="H87" s="77">
        <v>106.56</v>
      </c>
      <c r="I87" s="47">
        <v>0.70833333333333404</v>
      </c>
      <c r="J87" s="31">
        <v>67</v>
      </c>
      <c r="K87" s="45">
        <v>0.875</v>
      </c>
      <c r="L87" s="45">
        <v>0.83</v>
      </c>
      <c r="M87" s="45">
        <v>0.75</v>
      </c>
      <c r="N87" s="44">
        <v>84.2</v>
      </c>
      <c r="O87" s="45">
        <v>93.2</v>
      </c>
      <c r="P87" s="45">
        <f t="shared" si="28"/>
        <v>30.252187499999998</v>
      </c>
      <c r="Q87" s="45">
        <f t="shared" si="29"/>
        <v>1485.5636405529954</v>
      </c>
      <c r="R87" s="55"/>
      <c r="V87" s="31">
        <v>0.5</v>
      </c>
      <c r="W87" s="77">
        <v>106.56</v>
      </c>
      <c r="X87" s="47">
        <v>0.70833333333333404</v>
      </c>
      <c r="Y87" s="31">
        <v>67</v>
      </c>
      <c r="Z87" s="43">
        <v>-3</v>
      </c>
      <c r="AA87" s="43">
        <v>0.5</v>
      </c>
      <c r="AB87" s="43">
        <v>1</v>
      </c>
      <c r="AC87" s="43">
        <v>96.8</v>
      </c>
      <c r="AD87" s="34">
        <v>80</v>
      </c>
      <c r="AE87" s="43">
        <f t="shared" si="30"/>
        <v>41.8</v>
      </c>
      <c r="AF87" s="43">
        <f t="shared" si="31"/>
        <v>2227.1039999999998</v>
      </c>
      <c r="AG87" s="45">
        <v>0.875</v>
      </c>
      <c r="AH87" s="45">
        <v>0.5</v>
      </c>
      <c r="AI87" s="45">
        <v>1</v>
      </c>
      <c r="AJ87" s="45">
        <v>98.6</v>
      </c>
      <c r="AK87" s="44">
        <v>80</v>
      </c>
      <c r="AL87" s="45">
        <f t="shared" si="32"/>
        <v>45.537499999999994</v>
      </c>
      <c r="AM87" s="45">
        <f t="shared" si="33"/>
        <v>2426.2379999999998</v>
      </c>
      <c r="AN87" s="43">
        <v>5.875</v>
      </c>
      <c r="AO87" s="43">
        <v>0.5</v>
      </c>
      <c r="AP87" s="43">
        <v>1</v>
      </c>
      <c r="AQ87" s="43">
        <v>95</v>
      </c>
      <c r="AR87" s="34">
        <v>80</v>
      </c>
      <c r="AS87" s="43">
        <f t="shared" si="34"/>
        <v>44.4375</v>
      </c>
      <c r="AT87" s="43">
        <f t="shared" si="35"/>
        <v>2367.63</v>
      </c>
      <c r="AU87" s="45">
        <v>9.875</v>
      </c>
      <c r="AV87" s="45">
        <v>0.5</v>
      </c>
      <c r="AW87" s="45">
        <v>1</v>
      </c>
      <c r="AX87" s="45">
        <v>96.8</v>
      </c>
      <c r="AY87" s="44">
        <v>80</v>
      </c>
      <c r="AZ87" s="45">
        <f t="shared" si="36"/>
        <v>48.237499999999997</v>
      </c>
      <c r="BA87" s="45">
        <f t="shared" si="37"/>
        <v>2570.0940000000001</v>
      </c>
      <c r="BB87" s="43">
        <v>5.875</v>
      </c>
      <c r="BC87" s="43">
        <v>0.5</v>
      </c>
      <c r="BD87" s="43">
        <v>1</v>
      </c>
      <c r="BE87" s="43">
        <v>96.8</v>
      </c>
      <c r="BF87" s="34">
        <v>80</v>
      </c>
      <c r="BG87" s="43">
        <f t="shared" si="38"/>
        <v>46.237499999999997</v>
      </c>
      <c r="BH87" s="43">
        <f t="shared" si="39"/>
        <v>2463.5340000000001</v>
      </c>
      <c r="BK87" s="31">
        <v>0.5</v>
      </c>
      <c r="BL87" s="77">
        <v>106.56</v>
      </c>
      <c r="BM87" s="47">
        <v>0.70833333333333404</v>
      </c>
      <c r="BN87" s="31">
        <v>67</v>
      </c>
      <c r="BO87" s="45">
        <v>0.875</v>
      </c>
      <c r="BP87" s="45">
        <v>0.83</v>
      </c>
      <c r="BQ87" s="45">
        <v>1</v>
      </c>
      <c r="BR87" s="44">
        <v>84.2</v>
      </c>
      <c r="BS87" s="45">
        <v>95</v>
      </c>
      <c r="BT87" s="45">
        <f t="shared" si="40"/>
        <v>38.536250000000003</v>
      </c>
      <c r="BU87" s="45">
        <f t="shared" si="41"/>
        <v>2053.2114000000001</v>
      </c>
      <c r="BV87" s="54"/>
      <c r="BW87" s="35"/>
      <c r="BX87" s="55"/>
      <c r="BY87" s="55"/>
      <c r="BZ87" s="55"/>
      <c r="CA87" s="35"/>
      <c r="CB87" s="55"/>
      <c r="CC87" s="55"/>
      <c r="CD87" s="55"/>
      <c r="CE87" s="48"/>
    </row>
    <row r="88" spans="6:83" x14ac:dyDescent="0.25">
      <c r="G88" s="31">
        <v>0.46082949308755761</v>
      </c>
      <c r="H88" s="77">
        <v>106.56</v>
      </c>
      <c r="I88" s="47">
        <v>0.75</v>
      </c>
      <c r="J88" s="31">
        <v>56</v>
      </c>
      <c r="K88" s="45">
        <v>0.875</v>
      </c>
      <c r="L88" s="45">
        <v>0.83</v>
      </c>
      <c r="M88" s="45">
        <v>0.75</v>
      </c>
      <c r="N88" s="44">
        <v>82.4</v>
      </c>
      <c r="O88" s="45">
        <v>86</v>
      </c>
      <c r="P88" s="45">
        <f t="shared" si="28"/>
        <v>27.454687500000002</v>
      </c>
      <c r="Q88" s="45">
        <f t="shared" si="29"/>
        <v>1348.1896313364057</v>
      </c>
      <c r="R88" s="55"/>
      <c r="V88" s="31">
        <v>0.5</v>
      </c>
      <c r="W88" s="77">
        <v>106.56</v>
      </c>
      <c r="X88" s="47">
        <v>0.75</v>
      </c>
      <c r="Y88" s="31">
        <v>56</v>
      </c>
      <c r="Z88" s="43">
        <v>-3</v>
      </c>
      <c r="AA88" s="43">
        <v>0.5</v>
      </c>
      <c r="AB88" s="43">
        <v>1</v>
      </c>
      <c r="AC88" s="43">
        <v>96.8</v>
      </c>
      <c r="AD88" s="34">
        <v>80</v>
      </c>
      <c r="AE88" s="43">
        <f t="shared" si="30"/>
        <v>36.299999999999997</v>
      </c>
      <c r="AF88" s="43">
        <f t="shared" si="31"/>
        <v>1934.0639999999999</v>
      </c>
      <c r="AG88" s="45">
        <v>0.875</v>
      </c>
      <c r="AH88" s="45">
        <v>0.5</v>
      </c>
      <c r="AI88" s="45">
        <v>1</v>
      </c>
      <c r="AJ88" s="45">
        <v>98.6</v>
      </c>
      <c r="AK88" s="44">
        <v>80</v>
      </c>
      <c r="AL88" s="45">
        <f t="shared" si="32"/>
        <v>40.037499999999994</v>
      </c>
      <c r="AM88" s="45">
        <f t="shared" si="33"/>
        <v>2133.1979999999999</v>
      </c>
      <c r="AN88" s="43">
        <v>5.875</v>
      </c>
      <c r="AO88" s="43">
        <v>0.5</v>
      </c>
      <c r="AP88" s="43">
        <v>1</v>
      </c>
      <c r="AQ88" s="43">
        <v>95</v>
      </c>
      <c r="AR88" s="34">
        <v>80</v>
      </c>
      <c r="AS88" s="43">
        <f t="shared" si="34"/>
        <v>38.9375</v>
      </c>
      <c r="AT88" s="43">
        <f t="shared" si="35"/>
        <v>2074.59</v>
      </c>
      <c r="AU88" s="45">
        <v>9.875</v>
      </c>
      <c r="AV88" s="45">
        <v>0.5</v>
      </c>
      <c r="AW88" s="45">
        <v>1</v>
      </c>
      <c r="AX88" s="45">
        <v>96.8</v>
      </c>
      <c r="AY88" s="44">
        <v>80</v>
      </c>
      <c r="AZ88" s="45">
        <f t="shared" si="36"/>
        <v>42.737499999999997</v>
      </c>
      <c r="BA88" s="45">
        <f t="shared" si="37"/>
        <v>2277.0540000000001</v>
      </c>
      <c r="BB88" s="43">
        <v>5.875</v>
      </c>
      <c r="BC88" s="43">
        <v>0.5</v>
      </c>
      <c r="BD88" s="43">
        <v>1</v>
      </c>
      <c r="BE88" s="43">
        <v>96.8</v>
      </c>
      <c r="BF88" s="34">
        <v>80</v>
      </c>
      <c r="BG88" s="43">
        <f t="shared" si="38"/>
        <v>40.737499999999997</v>
      </c>
      <c r="BH88" s="43">
        <f t="shared" si="39"/>
        <v>2170.4939999999997</v>
      </c>
      <c r="BK88" s="31">
        <v>0.5</v>
      </c>
      <c r="BL88" s="77">
        <v>106.56</v>
      </c>
      <c r="BM88" s="47">
        <v>0.75</v>
      </c>
      <c r="BN88" s="31">
        <v>56</v>
      </c>
      <c r="BO88" s="45">
        <v>0.875</v>
      </c>
      <c r="BP88" s="45">
        <v>0.83</v>
      </c>
      <c r="BQ88" s="45">
        <v>1</v>
      </c>
      <c r="BR88" s="44">
        <v>82.4</v>
      </c>
      <c r="BS88" s="45">
        <v>86</v>
      </c>
      <c r="BT88" s="45">
        <f t="shared" si="40"/>
        <v>36.606250000000003</v>
      </c>
      <c r="BU88" s="45">
        <f t="shared" si="41"/>
        <v>1950.3810000000001</v>
      </c>
      <c r="BV88" s="54"/>
      <c r="BW88" s="35"/>
      <c r="BX88" s="55"/>
      <c r="BY88" s="55"/>
      <c r="BZ88" s="55"/>
      <c r="CA88" s="35"/>
      <c r="CB88" s="55"/>
      <c r="CC88" s="55"/>
      <c r="CD88" s="55"/>
      <c r="CE88" s="48"/>
    </row>
    <row r="89" spans="6:83" x14ac:dyDescent="0.25">
      <c r="G89" s="31">
        <v>0.46082949308755761</v>
      </c>
      <c r="H89" s="77">
        <v>106.56</v>
      </c>
      <c r="I89" s="47">
        <v>0.79166666666666696</v>
      </c>
      <c r="J89" s="31">
        <v>42</v>
      </c>
      <c r="K89" s="45">
        <v>0.875</v>
      </c>
      <c r="L89" s="45">
        <v>0.83</v>
      </c>
      <c r="M89" s="45">
        <v>0.75</v>
      </c>
      <c r="N89" s="44">
        <v>82.4</v>
      </c>
      <c r="O89" s="45">
        <v>82.4</v>
      </c>
      <c r="P89" s="45">
        <f t="shared" si="28"/>
        <v>21.439687499999998</v>
      </c>
      <c r="Q89" s="45">
        <f t="shared" si="29"/>
        <v>1052.8170967741935</v>
      </c>
      <c r="R89" s="55"/>
      <c r="V89" s="31">
        <v>0.5</v>
      </c>
      <c r="W89" s="77">
        <v>106.56</v>
      </c>
      <c r="X89" s="47">
        <v>0.79166666666666696</v>
      </c>
      <c r="Y89" s="31">
        <v>42</v>
      </c>
      <c r="Z89" s="43">
        <v>-3</v>
      </c>
      <c r="AA89" s="43">
        <v>0.5</v>
      </c>
      <c r="AB89" s="43">
        <v>1</v>
      </c>
      <c r="AC89" s="43">
        <v>96.8</v>
      </c>
      <c r="AD89" s="34">
        <v>80</v>
      </c>
      <c r="AE89" s="43">
        <f t="shared" si="30"/>
        <v>29.299999999999997</v>
      </c>
      <c r="AF89" s="43">
        <f t="shared" si="31"/>
        <v>1561.1039999999998</v>
      </c>
      <c r="AG89" s="45">
        <v>0.875</v>
      </c>
      <c r="AH89" s="45">
        <v>0.5</v>
      </c>
      <c r="AI89" s="45">
        <v>1</v>
      </c>
      <c r="AJ89" s="45">
        <v>98.6</v>
      </c>
      <c r="AK89" s="44">
        <v>80</v>
      </c>
      <c r="AL89" s="45">
        <f t="shared" si="32"/>
        <v>33.037499999999994</v>
      </c>
      <c r="AM89" s="45">
        <f t="shared" si="33"/>
        <v>1760.2379999999998</v>
      </c>
      <c r="AN89" s="43">
        <v>5.875</v>
      </c>
      <c r="AO89" s="43">
        <v>0.5</v>
      </c>
      <c r="AP89" s="43">
        <v>1</v>
      </c>
      <c r="AQ89" s="43">
        <v>95</v>
      </c>
      <c r="AR89" s="34">
        <v>80</v>
      </c>
      <c r="AS89" s="43">
        <f t="shared" si="34"/>
        <v>31.9375</v>
      </c>
      <c r="AT89" s="43">
        <f t="shared" si="35"/>
        <v>1701.63</v>
      </c>
      <c r="AU89" s="45">
        <v>9.875</v>
      </c>
      <c r="AV89" s="45">
        <v>0.5</v>
      </c>
      <c r="AW89" s="45">
        <v>1</v>
      </c>
      <c r="AX89" s="45">
        <v>96.8</v>
      </c>
      <c r="AY89" s="44">
        <v>80</v>
      </c>
      <c r="AZ89" s="45">
        <f t="shared" si="36"/>
        <v>35.737499999999997</v>
      </c>
      <c r="BA89" s="45">
        <f t="shared" si="37"/>
        <v>1904.0939999999998</v>
      </c>
      <c r="BB89" s="43">
        <v>5.875</v>
      </c>
      <c r="BC89" s="43">
        <v>0.5</v>
      </c>
      <c r="BD89" s="43">
        <v>1</v>
      </c>
      <c r="BE89" s="43">
        <v>96.8</v>
      </c>
      <c r="BF89" s="34">
        <v>80</v>
      </c>
      <c r="BG89" s="43">
        <f t="shared" si="38"/>
        <v>33.737499999999997</v>
      </c>
      <c r="BH89" s="43">
        <f t="shared" si="39"/>
        <v>1797.5339999999999</v>
      </c>
      <c r="BK89" s="31">
        <v>0.5</v>
      </c>
      <c r="BL89" s="77">
        <v>106.56</v>
      </c>
      <c r="BM89" s="47">
        <v>0.79166666666666696</v>
      </c>
      <c r="BN89" s="31">
        <v>42</v>
      </c>
      <c r="BO89" s="45">
        <v>0.875</v>
      </c>
      <c r="BP89" s="45">
        <v>0.83</v>
      </c>
      <c r="BQ89" s="45">
        <v>1</v>
      </c>
      <c r="BR89" s="44">
        <v>82.4</v>
      </c>
      <c r="BS89" s="45">
        <v>84.2</v>
      </c>
      <c r="BT89" s="45">
        <f t="shared" si="40"/>
        <v>26.786250000000003</v>
      </c>
      <c r="BU89" s="45">
        <f t="shared" si="41"/>
        <v>1427.1714000000002</v>
      </c>
      <c r="BV89" s="54"/>
      <c r="BW89" s="35"/>
      <c r="BX89" s="55"/>
      <c r="BY89" s="55"/>
      <c r="BZ89" s="55"/>
      <c r="CA89" s="35"/>
      <c r="CB89" s="55"/>
      <c r="CC89" s="55"/>
      <c r="CD89" s="55"/>
      <c r="CE89" s="48"/>
    </row>
    <row r="90" spans="6:83" x14ac:dyDescent="0.25">
      <c r="G90" s="31">
        <v>0.46082949308755761</v>
      </c>
      <c r="H90" s="77">
        <v>106.56</v>
      </c>
      <c r="I90" s="47">
        <v>0.83333333333333404</v>
      </c>
      <c r="J90" s="31">
        <v>28</v>
      </c>
      <c r="K90" s="45">
        <v>0.875</v>
      </c>
      <c r="L90" s="45">
        <v>0.83</v>
      </c>
      <c r="M90" s="45">
        <v>0.75</v>
      </c>
      <c r="N90" s="44">
        <v>80.599999999999994</v>
      </c>
      <c r="O90" s="45">
        <v>80.599999999999994</v>
      </c>
      <c r="P90" s="45">
        <f t="shared" si="28"/>
        <v>12.724687499999998</v>
      </c>
      <c r="Q90" s="45">
        <f t="shared" si="29"/>
        <v>624.85838709677409</v>
      </c>
      <c r="R90" s="55"/>
      <c r="V90" s="31">
        <v>0.5</v>
      </c>
      <c r="W90" s="77">
        <v>106.56</v>
      </c>
      <c r="X90" s="47">
        <v>0.83333333333333404</v>
      </c>
      <c r="Y90" s="31">
        <v>28</v>
      </c>
      <c r="Z90" s="43">
        <v>-3</v>
      </c>
      <c r="AA90" s="43">
        <v>0.5</v>
      </c>
      <c r="AB90" s="43">
        <v>1</v>
      </c>
      <c r="AC90" s="43">
        <v>96.8</v>
      </c>
      <c r="AD90" s="34">
        <v>80</v>
      </c>
      <c r="AE90" s="43">
        <f t="shared" si="30"/>
        <v>22.299999999999997</v>
      </c>
      <c r="AF90" s="43">
        <f t="shared" si="31"/>
        <v>1188.1439999999998</v>
      </c>
      <c r="AG90" s="45">
        <v>0.875</v>
      </c>
      <c r="AH90" s="45">
        <v>0.5</v>
      </c>
      <c r="AI90" s="45">
        <v>1</v>
      </c>
      <c r="AJ90" s="45">
        <v>98.6</v>
      </c>
      <c r="AK90" s="44">
        <v>80</v>
      </c>
      <c r="AL90" s="45">
        <f t="shared" si="32"/>
        <v>26.037499999999994</v>
      </c>
      <c r="AM90" s="45">
        <f t="shared" si="33"/>
        <v>1387.2779999999998</v>
      </c>
      <c r="AN90" s="43">
        <v>5.875</v>
      </c>
      <c r="AO90" s="43">
        <v>0.5</v>
      </c>
      <c r="AP90" s="43">
        <v>1</v>
      </c>
      <c r="AQ90" s="43">
        <v>95</v>
      </c>
      <c r="AR90" s="34">
        <v>80</v>
      </c>
      <c r="AS90" s="43">
        <f t="shared" si="34"/>
        <v>24.9375</v>
      </c>
      <c r="AT90" s="43">
        <f t="shared" si="35"/>
        <v>1328.67</v>
      </c>
      <c r="AU90" s="45">
        <v>9.875</v>
      </c>
      <c r="AV90" s="45">
        <v>0.5</v>
      </c>
      <c r="AW90" s="45">
        <v>1</v>
      </c>
      <c r="AX90" s="45">
        <v>96.8</v>
      </c>
      <c r="AY90" s="44">
        <v>80</v>
      </c>
      <c r="AZ90" s="45">
        <f t="shared" si="36"/>
        <v>28.737499999999997</v>
      </c>
      <c r="BA90" s="45">
        <f t="shared" si="37"/>
        <v>1531.1339999999998</v>
      </c>
      <c r="BB90" s="43">
        <v>5.875</v>
      </c>
      <c r="BC90" s="43">
        <v>0.5</v>
      </c>
      <c r="BD90" s="43">
        <v>1</v>
      </c>
      <c r="BE90" s="43">
        <v>96.8</v>
      </c>
      <c r="BF90" s="34">
        <v>80</v>
      </c>
      <c r="BG90" s="43">
        <f t="shared" si="38"/>
        <v>26.737499999999997</v>
      </c>
      <c r="BH90" s="43">
        <f t="shared" si="39"/>
        <v>1424.5739999999998</v>
      </c>
      <c r="BK90" s="31">
        <v>0.5</v>
      </c>
      <c r="BL90" s="77">
        <v>106.56</v>
      </c>
      <c r="BM90" s="47">
        <v>0.83333333333333404</v>
      </c>
      <c r="BN90" s="31">
        <v>28</v>
      </c>
      <c r="BO90" s="45">
        <v>0.875</v>
      </c>
      <c r="BP90" s="45">
        <v>0.83</v>
      </c>
      <c r="BQ90" s="45">
        <v>1</v>
      </c>
      <c r="BR90" s="44">
        <v>80.599999999999994</v>
      </c>
      <c r="BS90" s="45">
        <v>82.4</v>
      </c>
      <c r="BT90" s="45">
        <f t="shared" si="40"/>
        <v>15.166249999999987</v>
      </c>
      <c r="BU90" s="45">
        <f t="shared" si="41"/>
        <v>808.05779999999936</v>
      </c>
      <c r="BV90" s="54"/>
      <c r="BW90" s="35"/>
      <c r="BX90" s="55"/>
      <c r="BY90" s="55"/>
      <c r="BZ90" s="55"/>
      <c r="CA90" s="35"/>
      <c r="CB90" s="55"/>
      <c r="CC90" s="55"/>
      <c r="CD90" s="55"/>
      <c r="CE90" s="48"/>
    </row>
    <row r="91" spans="6:83" x14ac:dyDescent="0.25">
      <c r="G91" s="31">
        <v>0.46082949308755761</v>
      </c>
      <c r="H91" s="77">
        <v>106.56</v>
      </c>
      <c r="I91" s="47">
        <v>0.875</v>
      </c>
      <c r="J91" s="31">
        <v>18</v>
      </c>
      <c r="K91" s="45">
        <v>0.875</v>
      </c>
      <c r="L91" s="45">
        <v>0.83</v>
      </c>
      <c r="M91" s="45">
        <v>0.75</v>
      </c>
      <c r="N91" s="44">
        <v>80.599999999999994</v>
      </c>
      <c r="O91" s="45">
        <v>78.8</v>
      </c>
      <c r="P91" s="45">
        <f t="shared" si="28"/>
        <v>7.8496874999999982</v>
      </c>
      <c r="Q91" s="45">
        <f t="shared" si="29"/>
        <v>385.46668202764971</v>
      </c>
      <c r="R91" s="55"/>
      <c r="V91" s="31">
        <v>0.5</v>
      </c>
      <c r="W91" s="77">
        <v>106.56</v>
      </c>
      <c r="X91" s="47">
        <v>0.875</v>
      </c>
      <c r="Y91" s="31">
        <v>18</v>
      </c>
      <c r="Z91" s="43">
        <v>-3</v>
      </c>
      <c r="AA91" s="43">
        <v>0.5</v>
      </c>
      <c r="AB91" s="43">
        <v>1</v>
      </c>
      <c r="AC91" s="43">
        <v>96.8</v>
      </c>
      <c r="AD91" s="34">
        <v>80</v>
      </c>
      <c r="AE91" s="43">
        <f t="shared" si="30"/>
        <v>17.299999999999997</v>
      </c>
      <c r="AF91" s="43">
        <f t="shared" si="31"/>
        <v>921.74399999999991</v>
      </c>
      <c r="AG91" s="45">
        <v>0.875</v>
      </c>
      <c r="AH91" s="45">
        <v>0.5</v>
      </c>
      <c r="AI91" s="45">
        <v>1</v>
      </c>
      <c r="AJ91" s="45">
        <v>98.6</v>
      </c>
      <c r="AK91" s="44">
        <v>80</v>
      </c>
      <c r="AL91" s="45">
        <f t="shared" si="32"/>
        <v>21.037499999999994</v>
      </c>
      <c r="AM91" s="45">
        <f t="shared" si="33"/>
        <v>1120.8779999999997</v>
      </c>
      <c r="AN91" s="43">
        <v>5.875</v>
      </c>
      <c r="AO91" s="43">
        <v>0.5</v>
      </c>
      <c r="AP91" s="43">
        <v>1</v>
      </c>
      <c r="AQ91" s="43">
        <v>95</v>
      </c>
      <c r="AR91" s="34">
        <v>80</v>
      </c>
      <c r="AS91" s="43">
        <f t="shared" si="34"/>
        <v>19.9375</v>
      </c>
      <c r="AT91" s="43">
        <f t="shared" si="35"/>
        <v>1062.27</v>
      </c>
      <c r="AU91" s="45">
        <v>9.875</v>
      </c>
      <c r="AV91" s="45">
        <v>0.5</v>
      </c>
      <c r="AW91" s="45">
        <v>1</v>
      </c>
      <c r="AX91" s="45">
        <v>96.8</v>
      </c>
      <c r="AY91" s="44">
        <v>80</v>
      </c>
      <c r="AZ91" s="45">
        <f t="shared" si="36"/>
        <v>23.737499999999997</v>
      </c>
      <c r="BA91" s="45">
        <f t="shared" si="37"/>
        <v>1264.7339999999999</v>
      </c>
      <c r="BB91" s="43">
        <v>5.875</v>
      </c>
      <c r="BC91" s="43">
        <v>0.5</v>
      </c>
      <c r="BD91" s="43">
        <v>1</v>
      </c>
      <c r="BE91" s="43">
        <v>96.8</v>
      </c>
      <c r="BF91" s="34">
        <v>80</v>
      </c>
      <c r="BG91" s="43">
        <f t="shared" si="38"/>
        <v>21.737499999999997</v>
      </c>
      <c r="BH91" s="43">
        <f t="shared" si="39"/>
        <v>1158.174</v>
      </c>
      <c r="BK91" s="31">
        <v>0.5</v>
      </c>
      <c r="BL91" s="77">
        <v>106.56</v>
      </c>
      <c r="BM91" s="47">
        <v>0.875</v>
      </c>
      <c r="BN91" s="31">
        <v>18</v>
      </c>
      <c r="BO91" s="45">
        <v>0.875</v>
      </c>
      <c r="BP91" s="45">
        <v>0.83</v>
      </c>
      <c r="BQ91" s="45">
        <v>1</v>
      </c>
      <c r="BR91" s="44">
        <v>80.599999999999994</v>
      </c>
      <c r="BS91" s="45">
        <v>80.599999999999994</v>
      </c>
      <c r="BT91" s="45">
        <f t="shared" si="40"/>
        <v>8.6662499999999998</v>
      </c>
      <c r="BU91" s="45">
        <f t="shared" si="41"/>
        <v>461.73779999999999</v>
      </c>
      <c r="BV91" s="54"/>
      <c r="BW91" s="35"/>
      <c r="BX91" s="55"/>
      <c r="BY91" s="55"/>
      <c r="BZ91" s="55"/>
      <c r="CA91" s="35"/>
      <c r="CB91" s="55"/>
      <c r="CC91" s="55"/>
      <c r="CD91" s="55"/>
      <c r="CE91" s="48"/>
    </row>
    <row r="92" spans="6:83" x14ac:dyDescent="0.25">
      <c r="G92" s="31">
        <v>0.46082949308755761</v>
      </c>
      <c r="H92" s="77">
        <v>106.56</v>
      </c>
      <c r="I92" s="47">
        <v>0.91666666666666696</v>
      </c>
      <c r="J92" s="31">
        <v>12</v>
      </c>
      <c r="K92" s="45">
        <v>0.875</v>
      </c>
      <c r="L92" s="45">
        <v>0.83</v>
      </c>
      <c r="M92" s="45">
        <v>0.75</v>
      </c>
      <c r="N92" s="44">
        <v>81</v>
      </c>
      <c r="O92" s="45">
        <v>78.8</v>
      </c>
      <c r="P92" s="45">
        <f t="shared" si="28"/>
        <v>4.4146875000000012</v>
      </c>
      <c r="Q92" s="45">
        <f t="shared" si="29"/>
        <v>216.787603686636</v>
      </c>
      <c r="R92" s="55"/>
      <c r="V92" s="31">
        <v>0.5</v>
      </c>
      <c r="W92" s="77">
        <v>106.56</v>
      </c>
      <c r="X92" s="47">
        <v>0.91666666666666696</v>
      </c>
      <c r="Y92" s="31">
        <v>12</v>
      </c>
      <c r="Z92" s="43">
        <v>-3</v>
      </c>
      <c r="AA92" s="43">
        <v>0.5</v>
      </c>
      <c r="AB92" s="43">
        <v>1</v>
      </c>
      <c r="AC92" s="43">
        <v>96.8</v>
      </c>
      <c r="AD92" s="34">
        <v>80</v>
      </c>
      <c r="AE92" s="43">
        <f t="shared" si="30"/>
        <v>14.299999999999997</v>
      </c>
      <c r="AF92" s="43">
        <f t="shared" si="31"/>
        <v>761.90399999999988</v>
      </c>
      <c r="AG92" s="45">
        <v>0.875</v>
      </c>
      <c r="AH92" s="45">
        <v>0.5</v>
      </c>
      <c r="AI92" s="45">
        <v>1</v>
      </c>
      <c r="AJ92" s="45">
        <v>98.6</v>
      </c>
      <c r="AK92" s="44">
        <v>80</v>
      </c>
      <c r="AL92" s="45">
        <f t="shared" si="32"/>
        <v>18.037499999999994</v>
      </c>
      <c r="AM92" s="45">
        <f t="shared" si="33"/>
        <v>961.03799999999967</v>
      </c>
      <c r="AN92" s="43">
        <v>5.875</v>
      </c>
      <c r="AO92" s="43">
        <v>0.5</v>
      </c>
      <c r="AP92" s="43">
        <v>1</v>
      </c>
      <c r="AQ92" s="43">
        <v>95</v>
      </c>
      <c r="AR92" s="34">
        <v>80</v>
      </c>
      <c r="AS92" s="43">
        <f t="shared" si="34"/>
        <v>16.9375</v>
      </c>
      <c r="AT92" s="43">
        <f t="shared" si="35"/>
        <v>902.43000000000006</v>
      </c>
      <c r="AU92" s="45">
        <v>9.875</v>
      </c>
      <c r="AV92" s="45">
        <v>0.5</v>
      </c>
      <c r="AW92" s="45">
        <v>1</v>
      </c>
      <c r="AX92" s="45">
        <v>96.8</v>
      </c>
      <c r="AY92" s="44">
        <v>80</v>
      </c>
      <c r="AZ92" s="45">
        <f t="shared" si="36"/>
        <v>20.737499999999997</v>
      </c>
      <c r="BA92" s="45">
        <f t="shared" si="37"/>
        <v>1104.8939999999998</v>
      </c>
      <c r="BB92" s="43">
        <v>5.875</v>
      </c>
      <c r="BC92" s="43">
        <v>0.5</v>
      </c>
      <c r="BD92" s="43">
        <v>1</v>
      </c>
      <c r="BE92" s="43">
        <v>96.8</v>
      </c>
      <c r="BF92" s="34">
        <v>80</v>
      </c>
      <c r="BG92" s="43">
        <f t="shared" si="38"/>
        <v>18.737499999999997</v>
      </c>
      <c r="BH92" s="43">
        <f t="shared" si="39"/>
        <v>998.33399999999983</v>
      </c>
      <c r="BK92" s="31">
        <v>0.5</v>
      </c>
      <c r="BL92" s="77">
        <v>106.56</v>
      </c>
      <c r="BM92" s="47">
        <v>0.91666666666666696</v>
      </c>
      <c r="BN92" s="31">
        <v>12</v>
      </c>
      <c r="BO92" s="45">
        <v>0.875</v>
      </c>
      <c r="BP92" s="45">
        <v>0.83</v>
      </c>
      <c r="BQ92" s="45">
        <v>1</v>
      </c>
      <c r="BR92" s="44">
        <v>81</v>
      </c>
      <c r="BS92" s="45">
        <v>78.8</v>
      </c>
      <c r="BT92" s="45">
        <f t="shared" si="40"/>
        <v>5.8862500000000022</v>
      </c>
      <c r="BU92" s="45">
        <f t="shared" si="41"/>
        <v>313.6194000000001</v>
      </c>
      <c r="BV92" s="54"/>
      <c r="BW92" s="35"/>
      <c r="BX92" s="55"/>
      <c r="BY92" s="55"/>
      <c r="BZ92" s="55"/>
      <c r="CA92" s="35"/>
      <c r="CB92" s="55"/>
      <c r="CC92" s="55"/>
      <c r="CD92" s="55"/>
      <c r="CE92" s="48"/>
    </row>
    <row r="93" spans="6:83" x14ac:dyDescent="0.25">
      <c r="G93" s="31">
        <v>0.46082949308755761</v>
      </c>
      <c r="H93" s="77">
        <v>106.56</v>
      </c>
      <c r="I93" s="47">
        <v>0.95833333333333404</v>
      </c>
      <c r="J93" s="31">
        <v>8</v>
      </c>
      <c r="K93" s="45">
        <v>0.875</v>
      </c>
      <c r="L93" s="45">
        <v>0.83</v>
      </c>
      <c r="M93" s="45">
        <v>0.75</v>
      </c>
      <c r="N93" s="44">
        <v>80.599999999999994</v>
      </c>
      <c r="O93" s="45">
        <v>78.8</v>
      </c>
      <c r="P93" s="45">
        <f t="shared" si="28"/>
        <v>1.6246874999999978</v>
      </c>
      <c r="Q93" s="45">
        <f t="shared" si="29"/>
        <v>79.781889400921557</v>
      </c>
      <c r="R93" s="55"/>
      <c r="V93" s="31">
        <v>0.5</v>
      </c>
      <c r="W93" s="77">
        <v>106.56</v>
      </c>
      <c r="X93" s="47">
        <v>0.95833333333333404</v>
      </c>
      <c r="Y93" s="31">
        <v>8</v>
      </c>
      <c r="Z93" s="43">
        <v>-3</v>
      </c>
      <c r="AA93" s="43">
        <v>0.5</v>
      </c>
      <c r="AB93" s="43">
        <v>1</v>
      </c>
      <c r="AC93" s="43">
        <v>96.8</v>
      </c>
      <c r="AD93" s="34">
        <v>80</v>
      </c>
      <c r="AE93" s="43">
        <f t="shared" si="30"/>
        <v>12.299999999999997</v>
      </c>
      <c r="AF93" s="43">
        <f t="shared" si="31"/>
        <v>655.34399999999982</v>
      </c>
      <c r="AG93" s="45">
        <v>0.875</v>
      </c>
      <c r="AH93" s="45">
        <v>0.5</v>
      </c>
      <c r="AI93" s="45">
        <v>1</v>
      </c>
      <c r="AJ93" s="45">
        <v>98.6</v>
      </c>
      <c r="AK93" s="44">
        <v>80</v>
      </c>
      <c r="AL93" s="45">
        <f t="shared" si="32"/>
        <v>16.037499999999994</v>
      </c>
      <c r="AM93" s="45">
        <f t="shared" si="33"/>
        <v>854.47799999999972</v>
      </c>
      <c r="AN93" s="43">
        <v>5.875</v>
      </c>
      <c r="AO93" s="43">
        <v>0.5</v>
      </c>
      <c r="AP93" s="43">
        <v>1</v>
      </c>
      <c r="AQ93" s="43">
        <v>95</v>
      </c>
      <c r="AR93" s="34">
        <v>80</v>
      </c>
      <c r="AS93" s="43">
        <f t="shared" si="34"/>
        <v>14.9375</v>
      </c>
      <c r="AT93" s="43">
        <f t="shared" si="35"/>
        <v>795.87</v>
      </c>
      <c r="AU93" s="45">
        <v>9.875</v>
      </c>
      <c r="AV93" s="45">
        <v>0.5</v>
      </c>
      <c r="AW93" s="45">
        <v>1</v>
      </c>
      <c r="AX93" s="45">
        <v>96.8</v>
      </c>
      <c r="AY93" s="44">
        <v>80</v>
      </c>
      <c r="AZ93" s="45">
        <f t="shared" si="36"/>
        <v>18.737499999999997</v>
      </c>
      <c r="BA93" s="45">
        <f t="shared" si="37"/>
        <v>998.33399999999983</v>
      </c>
      <c r="BB93" s="43">
        <v>5.875</v>
      </c>
      <c r="BC93" s="43">
        <v>0.5</v>
      </c>
      <c r="BD93" s="43">
        <v>1</v>
      </c>
      <c r="BE93" s="43">
        <v>96.8</v>
      </c>
      <c r="BF93" s="34">
        <v>80</v>
      </c>
      <c r="BG93" s="43">
        <f t="shared" si="38"/>
        <v>16.737499999999997</v>
      </c>
      <c r="BH93" s="43">
        <f t="shared" si="39"/>
        <v>891.77399999999989</v>
      </c>
      <c r="BK93" s="31">
        <v>0.5</v>
      </c>
      <c r="BL93" s="77">
        <v>106.56</v>
      </c>
      <c r="BM93" s="47">
        <v>0.95833333333333404</v>
      </c>
      <c r="BN93" s="31">
        <v>8</v>
      </c>
      <c r="BO93" s="45">
        <v>0.875</v>
      </c>
      <c r="BP93" s="45">
        <v>0.83</v>
      </c>
      <c r="BQ93" s="45">
        <v>1</v>
      </c>
      <c r="BR93" s="44">
        <v>80.599999999999994</v>
      </c>
      <c r="BS93" s="45">
        <v>78.8</v>
      </c>
      <c r="BT93" s="45">
        <f t="shared" si="40"/>
        <v>2.1662499999999971</v>
      </c>
      <c r="BU93" s="45">
        <f t="shared" si="41"/>
        <v>115.41779999999984</v>
      </c>
      <c r="BV93" s="54"/>
      <c r="BW93" s="35"/>
      <c r="BX93" s="55"/>
      <c r="BY93" s="55"/>
      <c r="BZ93" s="55"/>
      <c r="CA93" s="35"/>
      <c r="CB93" s="55"/>
      <c r="CC93" s="55"/>
      <c r="CD93" s="55"/>
      <c r="CE93" s="48"/>
    </row>
    <row r="94" spans="6:83" x14ac:dyDescent="0.25">
      <c r="G94" s="31">
        <v>0.46082949308755761</v>
      </c>
      <c r="H94" s="77">
        <v>106.56</v>
      </c>
      <c r="I94" s="47">
        <v>1</v>
      </c>
      <c r="J94" s="31">
        <v>5</v>
      </c>
      <c r="K94" s="45">
        <v>0.875</v>
      </c>
      <c r="L94" s="45">
        <v>0.83</v>
      </c>
      <c r="M94" s="45">
        <v>0.75</v>
      </c>
      <c r="N94" s="44">
        <v>80.599999999999994</v>
      </c>
      <c r="O94" s="45">
        <v>77</v>
      </c>
      <c r="P94" s="45">
        <f t="shared" si="28"/>
        <v>1.1071874999999956</v>
      </c>
      <c r="Q94" s="45">
        <f t="shared" si="29"/>
        <v>54.369539170506698</v>
      </c>
      <c r="R94" s="55"/>
      <c r="V94" s="31">
        <v>0.5</v>
      </c>
      <c r="W94" s="77">
        <v>106.56</v>
      </c>
      <c r="X94" s="47">
        <v>1</v>
      </c>
      <c r="Y94" s="31">
        <v>5</v>
      </c>
      <c r="Z94" s="43">
        <v>-3</v>
      </c>
      <c r="AA94" s="43">
        <v>0.5</v>
      </c>
      <c r="AB94" s="43">
        <v>1</v>
      </c>
      <c r="AC94" s="43">
        <v>96.8</v>
      </c>
      <c r="AD94" s="34">
        <v>80</v>
      </c>
      <c r="AE94" s="43">
        <f t="shared" si="30"/>
        <v>10.799999999999997</v>
      </c>
      <c r="AF94" s="43">
        <f t="shared" si="31"/>
        <v>575.42399999999986</v>
      </c>
      <c r="AG94" s="45">
        <v>0.875</v>
      </c>
      <c r="AH94" s="45">
        <v>0.5</v>
      </c>
      <c r="AI94" s="45">
        <v>1</v>
      </c>
      <c r="AJ94" s="45">
        <v>98.6</v>
      </c>
      <c r="AK94" s="44">
        <v>80</v>
      </c>
      <c r="AL94" s="45">
        <f t="shared" si="32"/>
        <v>14.537499999999994</v>
      </c>
      <c r="AM94" s="45">
        <f t="shared" si="33"/>
        <v>774.55799999999977</v>
      </c>
      <c r="AN94" s="43">
        <v>5.875</v>
      </c>
      <c r="AO94" s="43">
        <v>0.5</v>
      </c>
      <c r="AP94" s="43">
        <v>1</v>
      </c>
      <c r="AQ94" s="43">
        <v>95</v>
      </c>
      <c r="AR94" s="34">
        <v>80</v>
      </c>
      <c r="AS94" s="43">
        <f t="shared" si="34"/>
        <v>13.4375</v>
      </c>
      <c r="AT94" s="43">
        <f t="shared" si="35"/>
        <v>715.95</v>
      </c>
      <c r="AU94" s="45">
        <v>9.875</v>
      </c>
      <c r="AV94" s="45">
        <v>0.5</v>
      </c>
      <c r="AW94" s="45">
        <v>1</v>
      </c>
      <c r="AX94" s="45">
        <v>96.8</v>
      </c>
      <c r="AY94" s="44">
        <v>80</v>
      </c>
      <c r="AZ94" s="45">
        <f t="shared" si="36"/>
        <v>17.237499999999997</v>
      </c>
      <c r="BA94" s="45">
        <f t="shared" si="37"/>
        <v>918.41399999999987</v>
      </c>
      <c r="BB94" s="43">
        <v>5.875</v>
      </c>
      <c r="BC94" s="43">
        <v>0.5</v>
      </c>
      <c r="BD94" s="43">
        <v>1</v>
      </c>
      <c r="BE94" s="43">
        <v>96.8</v>
      </c>
      <c r="BF94" s="34">
        <v>80</v>
      </c>
      <c r="BG94" s="43">
        <f t="shared" si="38"/>
        <v>15.237499999999997</v>
      </c>
      <c r="BH94" s="43">
        <f t="shared" si="39"/>
        <v>811.85399999999981</v>
      </c>
      <c r="BK94" s="31">
        <v>0.5</v>
      </c>
      <c r="BL94" s="77">
        <v>106.56</v>
      </c>
      <c r="BM94" s="47">
        <v>1</v>
      </c>
      <c r="BN94" s="31">
        <v>5</v>
      </c>
      <c r="BO94" s="45">
        <v>0.875</v>
      </c>
      <c r="BP94" s="45">
        <v>0.83</v>
      </c>
      <c r="BQ94" s="45">
        <v>1</v>
      </c>
      <c r="BR94" s="44">
        <v>80.599999999999994</v>
      </c>
      <c r="BS94" s="45">
        <v>78.8</v>
      </c>
      <c r="BT94" s="45">
        <f t="shared" si="40"/>
        <v>-0.32375000000000309</v>
      </c>
      <c r="BU94" s="45">
        <f t="shared" si="41"/>
        <v>-17.249400000000165</v>
      </c>
      <c r="BV94" s="54"/>
      <c r="BW94" s="35"/>
      <c r="BX94" s="55"/>
      <c r="BY94" s="55"/>
      <c r="BZ94" s="55"/>
      <c r="CA94" s="35"/>
      <c r="CB94" s="55"/>
      <c r="CC94" s="55"/>
      <c r="CD94" s="55"/>
      <c r="CE94" s="48"/>
    </row>
    <row r="95" spans="6:83" x14ac:dyDescent="0.25"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55"/>
      <c r="Q95" s="55"/>
      <c r="R95" s="55"/>
      <c r="AE95" s="78"/>
      <c r="AF95" s="78"/>
      <c r="AG95" s="79"/>
      <c r="AH95" s="79"/>
      <c r="AI95" s="79"/>
      <c r="AJ95" s="79"/>
      <c r="AK95" s="79"/>
      <c r="AL95" s="78"/>
      <c r="AM95" s="78"/>
      <c r="AN95" s="79"/>
      <c r="AO95" s="79"/>
      <c r="AP95" s="79"/>
      <c r="AQ95" s="79"/>
      <c r="AR95" s="79"/>
      <c r="AS95" s="78"/>
      <c r="AT95" s="78"/>
      <c r="AU95" s="79"/>
      <c r="AV95" s="79"/>
      <c r="AW95" s="79"/>
      <c r="AX95" s="79"/>
      <c r="AY95" s="79"/>
      <c r="AZ95" s="78"/>
      <c r="BA95" s="78"/>
      <c r="BB95" s="79"/>
      <c r="BC95" s="79"/>
      <c r="BD95" s="79"/>
      <c r="BE95" s="79"/>
      <c r="BF95" s="79"/>
      <c r="BG95" s="78"/>
      <c r="BH95" s="78"/>
      <c r="BT95" s="78"/>
      <c r="BU95" s="78"/>
      <c r="BV95" s="49"/>
      <c r="BW95" s="49"/>
      <c r="BX95" s="49"/>
      <c r="BY95" s="49"/>
      <c r="BZ95" s="49"/>
      <c r="CA95" s="49"/>
      <c r="CB95" s="49"/>
      <c r="CC95" s="55"/>
      <c r="CD95" s="55"/>
      <c r="CE95" s="48"/>
    </row>
    <row r="96" spans="6:83" x14ac:dyDescent="0.25">
      <c r="F96" s="49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55"/>
      <c r="AE96" s="78"/>
      <c r="AF96" s="78"/>
      <c r="AG96" s="79"/>
      <c r="AH96" s="79"/>
      <c r="AI96" s="79"/>
      <c r="AJ96" s="79"/>
      <c r="AK96" s="79"/>
      <c r="AL96" s="78"/>
      <c r="AM96" s="78"/>
      <c r="AN96" s="79"/>
      <c r="AO96" s="79"/>
      <c r="AP96" s="79"/>
      <c r="AQ96" s="79"/>
      <c r="AR96" s="79"/>
      <c r="AS96" s="78"/>
      <c r="AT96" s="78"/>
      <c r="AU96" s="79"/>
      <c r="AV96" s="79"/>
      <c r="AW96" s="79"/>
      <c r="AX96" s="79"/>
      <c r="AY96" s="79"/>
      <c r="AZ96" s="78"/>
      <c r="BA96" s="78"/>
      <c r="BB96" s="79"/>
      <c r="BC96" s="79"/>
      <c r="BD96" s="79"/>
      <c r="BE96" s="79"/>
      <c r="BF96" s="79"/>
      <c r="BG96" s="78"/>
      <c r="BH96" s="78"/>
      <c r="BT96" s="78"/>
      <c r="BU96" s="78"/>
      <c r="BV96" s="49"/>
      <c r="BW96" s="49"/>
      <c r="BX96" s="49"/>
      <c r="BY96" s="49"/>
      <c r="BZ96" s="49"/>
      <c r="CA96" s="49"/>
      <c r="CB96" s="49"/>
      <c r="CC96" s="55"/>
      <c r="CD96" s="55"/>
      <c r="CE96" s="48"/>
    </row>
    <row r="97" spans="6:83" x14ac:dyDescent="0.25"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55"/>
      <c r="Q97" s="55"/>
      <c r="R97" s="55"/>
      <c r="V97" s="94" t="s">
        <v>24</v>
      </c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95"/>
      <c r="BG97" s="95"/>
      <c r="BH97" s="96"/>
      <c r="BT97" s="78"/>
      <c r="BU97" s="78"/>
      <c r="BV97" s="49"/>
      <c r="BW97" s="49"/>
      <c r="BX97" s="49"/>
      <c r="BY97" s="49"/>
      <c r="BZ97" s="49"/>
      <c r="CA97" s="49"/>
      <c r="CB97" s="49"/>
      <c r="CC97" s="55"/>
      <c r="CD97" s="55"/>
      <c r="CE97" s="48"/>
    </row>
    <row r="98" spans="6:83" x14ac:dyDescent="0.25">
      <c r="F98" s="48"/>
      <c r="K98" s="93" t="s">
        <v>69</v>
      </c>
      <c r="L98" s="93"/>
      <c r="M98" s="93"/>
      <c r="N98" s="93"/>
      <c r="O98" s="93"/>
      <c r="P98" s="93"/>
      <c r="Q98" s="93"/>
      <c r="R98" s="55"/>
      <c r="V98" s="31"/>
      <c r="W98" s="31"/>
      <c r="X98" s="31"/>
      <c r="Y98" s="31"/>
      <c r="Z98" s="69" t="s">
        <v>0</v>
      </c>
      <c r="AA98" s="70"/>
      <c r="AB98" s="70"/>
      <c r="AC98" s="70"/>
      <c r="AD98" s="70"/>
      <c r="AE98" s="70"/>
      <c r="AF98" s="71"/>
      <c r="AG98" s="72" t="s">
        <v>1</v>
      </c>
      <c r="AH98" s="73"/>
      <c r="AI98" s="73"/>
      <c r="AJ98" s="73"/>
      <c r="AK98" s="73"/>
      <c r="AL98" s="73"/>
      <c r="AM98" s="74"/>
      <c r="AN98" s="69" t="s">
        <v>2</v>
      </c>
      <c r="AO98" s="70"/>
      <c r="AP98" s="70"/>
      <c r="AQ98" s="70"/>
      <c r="AR98" s="70"/>
      <c r="AS98" s="70"/>
      <c r="AT98" s="71"/>
      <c r="AU98" s="72" t="s">
        <v>3</v>
      </c>
      <c r="AV98" s="73"/>
      <c r="AW98" s="73"/>
      <c r="AX98" s="73"/>
      <c r="AY98" s="73"/>
      <c r="AZ98" s="73"/>
      <c r="BA98" s="74"/>
      <c r="BB98" s="69" t="s">
        <v>4</v>
      </c>
      <c r="BC98" s="70"/>
      <c r="BD98" s="70"/>
      <c r="BE98" s="70"/>
      <c r="BF98" s="70"/>
      <c r="BG98" s="70"/>
      <c r="BH98" s="71"/>
      <c r="BK98" s="75"/>
      <c r="BL98" s="75"/>
      <c r="BM98" s="75"/>
      <c r="BN98" s="75"/>
      <c r="BO98" s="72" t="s">
        <v>64</v>
      </c>
      <c r="BP98" s="73"/>
      <c r="BQ98" s="73"/>
      <c r="BR98" s="73"/>
      <c r="BS98" s="73"/>
      <c r="BT98" s="73"/>
      <c r="BU98" s="74"/>
      <c r="BV98" s="35"/>
      <c r="BW98" s="35"/>
      <c r="BX98" s="76"/>
      <c r="BY98" s="76"/>
      <c r="BZ98" s="76"/>
      <c r="CA98" s="76"/>
      <c r="CB98" s="76"/>
      <c r="CC98" s="76"/>
      <c r="CD98" s="76"/>
      <c r="CE98" s="48"/>
    </row>
    <row r="99" spans="6:83" x14ac:dyDescent="0.25">
      <c r="G99" s="31" t="s">
        <v>27</v>
      </c>
      <c r="H99" s="31" t="s">
        <v>26</v>
      </c>
      <c r="I99" s="31" t="s">
        <v>14</v>
      </c>
      <c r="J99" s="31" t="s">
        <v>15</v>
      </c>
      <c r="K99" s="44" t="s">
        <v>16</v>
      </c>
      <c r="L99" s="44" t="s">
        <v>17</v>
      </c>
      <c r="M99" s="44" t="s">
        <v>63</v>
      </c>
      <c r="N99" s="44" t="s">
        <v>18</v>
      </c>
      <c r="O99" s="45" t="s">
        <v>25</v>
      </c>
      <c r="P99" s="45" t="s">
        <v>19</v>
      </c>
      <c r="Q99" s="45" t="s">
        <v>20</v>
      </c>
      <c r="R99" s="55"/>
      <c r="V99" s="31" t="s">
        <v>27</v>
      </c>
      <c r="W99" s="31" t="s">
        <v>26</v>
      </c>
      <c r="X99" s="31" t="s">
        <v>14</v>
      </c>
      <c r="Y99" s="31" t="s">
        <v>15</v>
      </c>
      <c r="Z99" s="34" t="s">
        <v>16</v>
      </c>
      <c r="AA99" s="34" t="s">
        <v>17</v>
      </c>
      <c r="AB99" s="34" t="s">
        <v>63</v>
      </c>
      <c r="AC99" s="34" t="s">
        <v>18</v>
      </c>
      <c r="AD99" s="43" t="s">
        <v>25</v>
      </c>
      <c r="AE99" s="43" t="s">
        <v>19</v>
      </c>
      <c r="AF99" s="43" t="s">
        <v>20</v>
      </c>
      <c r="AG99" s="45" t="s">
        <v>16</v>
      </c>
      <c r="AH99" s="44" t="s">
        <v>17</v>
      </c>
      <c r="AI99" s="44" t="s">
        <v>63</v>
      </c>
      <c r="AJ99" s="45" t="s">
        <v>18</v>
      </c>
      <c r="AK99" s="45" t="s">
        <v>25</v>
      </c>
      <c r="AL99" s="45" t="s">
        <v>19</v>
      </c>
      <c r="AM99" s="45" t="s">
        <v>20</v>
      </c>
      <c r="AN99" s="34" t="s">
        <v>16</v>
      </c>
      <c r="AO99" s="34" t="s">
        <v>17</v>
      </c>
      <c r="AP99" s="34" t="s">
        <v>63</v>
      </c>
      <c r="AQ99" s="34" t="s">
        <v>18</v>
      </c>
      <c r="AR99" s="43" t="s">
        <v>25</v>
      </c>
      <c r="AS99" s="43" t="s">
        <v>19</v>
      </c>
      <c r="AT99" s="43" t="s">
        <v>20</v>
      </c>
      <c r="AU99" s="44" t="s">
        <v>16</v>
      </c>
      <c r="AV99" s="44" t="s">
        <v>17</v>
      </c>
      <c r="AW99" s="44" t="s">
        <v>63</v>
      </c>
      <c r="AX99" s="44" t="s">
        <v>18</v>
      </c>
      <c r="AY99" s="45" t="s">
        <v>25</v>
      </c>
      <c r="AZ99" s="45" t="s">
        <v>19</v>
      </c>
      <c r="BA99" s="45" t="s">
        <v>20</v>
      </c>
      <c r="BB99" s="34" t="s">
        <v>16</v>
      </c>
      <c r="BC99" s="34" t="s">
        <v>17</v>
      </c>
      <c r="BD99" s="34" t="s">
        <v>63</v>
      </c>
      <c r="BE99" s="34" t="s">
        <v>18</v>
      </c>
      <c r="BF99" s="43" t="s">
        <v>25</v>
      </c>
      <c r="BG99" s="43" t="s">
        <v>19</v>
      </c>
      <c r="BH99" s="43" t="s">
        <v>20</v>
      </c>
      <c r="BK99" s="31" t="s">
        <v>27</v>
      </c>
      <c r="BL99" s="31" t="s">
        <v>26</v>
      </c>
      <c r="BM99" s="31" t="s">
        <v>14</v>
      </c>
      <c r="BN99" s="31" t="s">
        <v>15</v>
      </c>
      <c r="BO99" s="44" t="s">
        <v>16</v>
      </c>
      <c r="BP99" s="44" t="s">
        <v>17</v>
      </c>
      <c r="BQ99" s="44" t="s">
        <v>63</v>
      </c>
      <c r="BR99" s="44" t="s">
        <v>18</v>
      </c>
      <c r="BS99" s="45" t="s">
        <v>25</v>
      </c>
      <c r="BT99" s="45" t="s">
        <v>19</v>
      </c>
      <c r="BU99" s="45" t="s">
        <v>20</v>
      </c>
      <c r="BV99" s="35"/>
      <c r="BW99" s="35"/>
      <c r="BX99" s="35"/>
      <c r="BY99" s="35"/>
      <c r="BZ99" s="35"/>
      <c r="CA99" s="35"/>
      <c r="CB99" s="55"/>
      <c r="CC99" s="55"/>
      <c r="CD99" s="55"/>
      <c r="CE99" s="48"/>
    </row>
    <row r="100" spans="6:83" x14ac:dyDescent="0.25">
      <c r="G100" s="31">
        <v>0.46082949308755761</v>
      </c>
      <c r="H100" s="77">
        <v>1370.4</v>
      </c>
      <c r="I100" s="47">
        <v>4.1666666666666664E-2</v>
      </c>
      <c r="J100" s="31">
        <v>2</v>
      </c>
      <c r="K100" s="45">
        <v>-0.125</v>
      </c>
      <c r="L100" s="45">
        <v>0.83</v>
      </c>
      <c r="M100" s="45">
        <v>0.75</v>
      </c>
      <c r="N100" s="44">
        <v>80</v>
      </c>
      <c r="O100" s="45">
        <v>78.8</v>
      </c>
      <c r="P100" s="45">
        <f t="shared" ref="P100:P123" si="42">((J100+K100)*L100+(78-O100)+(N100-85))*M100</f>
        <v>-3.1828124999999976</v>
      </c>
      <c r="Q100" s="45">
        <f t="shared" ref="Q100:Q123" si="43">P100*H100*G100</f>
        <v>-2010.0120967741921</v>
      </c>
      <c r="R100" s="55"/>
      <c r="V100" s="31">
        <v>0.5</v>
      </c>
      <c r="W100" s="77">
        <v>1370.4</v>
      </c>
      <c r="X100" s="47">
        <v>4.1666666666666664E-2</v>
      </c>
      <c r="Y100" s="31">
        <v>2</v>
      </c>
      <c r="Z100" s="43">
        <v>-1</v>
      </c>
      <c r="AA100" s="43">
        <v>0.5</v>
      </c>
      <c r="AB100" s="43">
        <v>1</v>
      </c>
      <c r="AC100" s="43">
        <v>96.8</v>
      </c>
      <c r="AD100" s="34">
        <v>80</v>
      </c>
      <c r="AE100" s="43">
        <f t="shared" ref="AE100:AE123" si="44">((Y100+Z100)*AA100+(78-AD100)+(AC100-85))*AB100</f>
        <v>10.299999999999997</v>
      </c>
      <c r="AF100" s="43">
        <f t="shared" ref="AF100:AF123" si="45">AE100*W100*V100</f>
        <v>7057.5599999999986</v>
      </c>
      <c r="AG100" s="45">
        <v>-0.125</v>
      </c>
      <c r="AH100" s="45">
        <v>0.5</v>
      </c>
      <c r="AI100" s="45">
        <v>1</v>
      </c>
      <c r="AJ100" s="45">
        <v>98.6</v>
      </c>
      <c r="AK100" s="44">
        <v>80</v>
      </c>
      <c r="AL100" s="45">
        <f t="shared" ref="AL100:AL123" si="46">((Y100+AG100)*AH100+(78-AK100)+(AJ100-85))*AI100</f>
        <v>12.537499999999994</v>
      </c>
      <c r="AM100" s="45">
        <f t="shared" ref="AM100:AM123" si="47">V100*W100*AL100</f>
        <v>8590.6949999999961</v>
      </c>
      <c r="AN100" s="43">
        <v>-0.125</v>
      </c>
      <c r="AO100" s="43">
        <v>0.5</v>
      </c>
      <c r="AP100" s="43">
        <v>1</v>
      </c>
      <c r="AQ100" s="43">
        <v>95</v>
      </c>
      <c r="AR100" s="34">
        <v>80</v>
      </c>
      <c r="AS100" s="43">
        <f t="shared" ref="AS100:AS123" si="48">((Y100+AN100)*AO100+(78-AR100)+(AQ100-85))*AP100</f>
        <v>8.9375</v>
      </c>
      <c r="AT100" s="43">
        <f t="shared" ref="AT100:AT123" si="49">AS100*W100*V100</f>
        <v>6123.9750000000004</v>
      </c>
      <c r="AU100" s="45">
        <v>-0.125</v>
      </c>
      <c r="AV100" s="45">
        <v>0.5</v>
      </c>
      <c r="AW100" s="45">
        <v>1</v>
      </c>
      <c r="AX100" s="45">
        <v>96.8</v>
      </c>
      <c r="AY100" s="44">
        <v>80</v>
      </c>
      <c r="AZ100" s="45">
        <f t="shared" ref="AZ100:AZ123" si="50">((Y100+AU100)*AV100+(78-AY100)+(AX100-85))*AW100</f>
        <v>10.737499999999997</v>
      </c>
      <c r="BA100" s="45">
        <f t="shared" ref="BA100:BA123" si="51">AZ100*W100*V100</f>
        <v>7357.3349999999982</v>
      </c>
      <c r="BB100" s="43">
        <v>-0.125</v>
      </c>
      <c r="BC100" s="43">
        <v>0.5</v>
      </c>
      <c r="BD100" s="43">
        <v>1</v>
      </c>
      <c r="BE100" s="43">
        <v>96.8</v>
      </c>
      <c r="BF100" s="34">
        <v>80</v>
      </c>
      <c r="BG100" s="43">
        <f t="shared" ref="BG100:BG123" si="52">((Y100+BB100)*BC100+(78-BF100)+(BE100-85))*BD100</f>
        <v>10.737499999999997</v>
      </c>
      <c r="BH100" s="43">
        <f t="shared" ref="BH100:BH123" si="53">V100*W100*BG100</f>
        <v>7357.3349999999982</v>
      </c>
      <c r="BK100" s="31">
        <v>0.5</v>
      </c>
      <c r="BL100" s="77">
        <v>1370.4</v>
      </c>
      <c r="BM100" s="47">
        <v>4.1666666666666664E-2</v>
      </c>
      <c r="BN100" s="31">
        <v>2</v>
      </c>
      <c r="BO100" s="45">
        <v>-0.125</v>
      </c>
      <c r="BP100" s="45">
        <v>0.83</v>
      </c>
      <c r="BQ100" s="45">
        <v>1</v>
      </c>
      <c r="BR100" s="44">
        <v>80</v>
      </c>
      <c r="BS100" s="45">
        <v>78.709999999999994</v>
      </c>
      <c r="BT100" s="45">
        <f t="shared" ref="BT100:BT123" si="54">((BN100+BO100)*BP100+(78-BS100)+(BR100-85))*BQ100</f>
        <v>-4.1537499999999934</v>
      </c>
      <c r="BU100" s="45">
        <f t="shared" ref="BU100:BU123" si="55">BT100*BL100*BK100</f>
        <v>-2846.1494999999954</v>
      </c>
      <c r="BV100" s="54"/>
      <c r="BW100" s="35"/>
      <c r="BX100" s="55"/>
      <c r="BY100" s="55"/>
      <c r="BZ100" s="55"/>
      <c r="CA100" s="35"/>
      <c r="CB100" s="55"/>
      <c r="CC100" s="55"/>
      <c r="CD100" s="55"/>
      <c r="CE100" s="48"/>
    </row>
    <row r="101" spans="6:83" x14ac:dyDescent="0.25">
      <c r="G101" s="31">
        <v>0.46082949308755761</v>
      </c>
      <c r="H101" s="77">
        <v>1370.4</v>
      </c>
      <c r="I101" s="47">
        <v>8.3333333333333329E-2</v>
      </c>
      <c r="J101" s="31">
        <v>0</v>
      </c>
      <c r="K101" s="45">
        <v>-0.125</v>
      </c>
      <c r="L101" s="45">
        <v>0.83</v>
      </c>
      <c r="M101" s="45">
        <v>0.75</v>
      </c>
      <c r="N101" s="44">
        <v>78.8</v>
      </c>
      <c r="O101" s="45">
        <v>78.8</v>
      </c>
      <c r="P101" s="45">
        <f t="shared" si="42"/>
        <v>-5.3278125000000003</v>
      </c>
      <c r="Q101" s="45">
        <f t="shared" si="43"/>
        <v>-3364.624078341014</v>
      </c>
      <c r="R101" s="55"/>
      <c r="V101" s="31">
        <v>0.5</v>
      </c>
      <c r="W101" s="77">
        <v>1370.4</v>
      </c>
      <c r="X101" s="47">
        <v>8.3333333333333329E-2</v>
      </c>
      <c r="Y101" s="31">
        <v>0</v>
      </c>
      <c r="Z101" s="43">
        <v>-1</v>
      </c>
      <c r="AA101" s="43">
        <v>0.5</v>
      </c>
      <c r="AB101" s="43">
        <v>1</v>
      </c>
      <c r="AC101" s="43">
        <v>96.8</v>
      </c>
      <c r="AD101" s="34">
        <v>80</v>
      </c>
      <c r="AE101" s="43">
        <f t="shared" si="44"/>
        <v>9.2999999999999972</v>
      </c>
      <c r="AF101" s="43">
        <f t="shared" si="45"/>
        <v>6372.3599999999988</v>
      </c>
      <c r="AG101" s="45">
        <v>-0.125</v>
      </c>
      <c r="AH101" s="45">
        <v>0.5</v>
      </c>
      <c r="AI101" s="45">
        <v>1</v>
      </c>
      <c r="AJ101" s="45">
        <v>98.6</v>
      </c>
      <c r="AK101" s="44">
        <v>80</v>
      </c>
      <c r="AL101" s="45">
        <f t="shared" si="46"/>
        <v>11.537499999999994</v>
      </c>
      <c r="AM101" s="45">
        <f t="shared" si="47"/>
        <v>7905.4949999999963</v>
      </c>
      <c r="AN101" s="43">
        <v>-0.125</v>
      </c>
      <c r="AO101" s="43">
        <v>0.5</v>
      </c>
      <c r="AP101" s="43">
        <v>1</v>
      </c>
      <c r="AQ101" s="43">
        <v>95</v>
      </c>
      <c r="AR101" s="34">
        <v>80</v>
      </c>
      <c r="AS101" s="43">
        <f t="shared" si="48"/>
        <v>7.9375</v>
      </c>
      <c r="AT101" s="43">
        <f t="shared" si="49"/>
        <v>5438.7750000000005</v>
      </c>
      <c r="AU101" s="45">
        <v>-0.125</v>
      </c>
      <c r="AV101" s="45">
        <v>0.5</v>
      </c>
      <c r="AW101" s="45">
        <v>1</v>
      </c>
      <c r="AX101" s="45">
        <v>96.8</v>
      </c>
      <c r="AY101" s="44">
        <v>80</v>
      </c>
      <c r="AZ101" s="45">
        <f t="shared" si="50"/>
        <v>9.7374999999999972</v>
      </c>
      <c r="BA101" s="45">
        <f t="shared" si="51"/>
        <v>6672.1349999999984</v>
      </c>
      <c r="BB101" s="43">
        <v>-0.125</v>
      </c>
      <c r="BC101" s="43">
        <v>0.5</v>
      </c>
      <c r="BD101" s="43">
        <v>1</v>
      </c>
      <c r="BE101" s="43">
        <v>96.8</v>
      </c>
      <c r="BF101" s="34">
        <v>80</v>
      </c>
      <c r="BG101" s="43">
        <f t="shared" si="52"/>
        <v>9.7374999999999972</v>
      </c>
      <c r="BH101" s="43">
        <f t="shared" si="53"/>
        <v>6672.1349999999984</v>
      </c>
      <c r="BK101" s="31">
        <v>0.5</v>
      </c>
      <c r="BL101" s="77">
        <v>1370.4</v>
      </c>
      <c r="BM101" s="47">
        <v>8.3333333333333329E-2</v>
      </c>
      <c r="BN101" s="31">
        <v>0</v>
      </c>
      <c r="BO101" s="45">
        <v>-0.125</v>
      </c>
      <c r="BP101" s="45">
        <v>0.83</v>
      </c>
      <c r="BQ101" s="45">
        <v>1</v>
      </c>
      <c r="BR101" s="44">
        <v>78.8</v>
      </c>
      <c r="BS101" s="45">
        <v>78.8</v>
      </c>
      <c r="BT101" s="45">
        <f t="shared" si="54"/>
        <v>-7.1037499999999998</v>
      </c>
      <c r="BU101" s="45">
        <f t="shared" si="55"/>
        <v>-4867.4895000000006</v>
      </c>
      <c r="BV101" s="54"/>
      <c r="BW101" s="35"/>
      <c r="BX101" s="55"/>
      <c r="BY101" s="55"/>
      <c r="BZ101" s="55"/>
      <c r="CA101" s="35"/>
      <c r="CB101" s="55"/>
      <c r="CC101" s="55"/>
      <c r="CD101" s="55"/>
      <c r="CE101" s="48"/>
    </row>
    <row r="102" spans="6:83" x14ac:dyDescent="0.25">
      <c r="G102" s="31">
        <v>0.46082949308755761</v>
      </c>
      <c r="H102" s="77">
        <v>1370.4</v>
      </c>
      <c r="I102" s="47">
        <v>0.125</v>
      </c>
      <c r="J102" s="31">
        <v>-2</v>
      </c>
      <c r="K102" s="45">
        <v>-0.125</v>
      </c>
      <c r="L102" s="45">
        <v>0.83</v>
      </c>
      <c r="M102" s="45">
        <v>0.75</v>
      </c>
      <c r="N102" s="44">
        <v>78.8</v>
      </c>
      <c r="O102" s="45">
        <v>78.8</v>
      </c>
      <c r="P102" s="45">
        <f t="shared" si="42"/>
        <v>-6.5728124999999995</v>
      </c>
      <c r="Q102" s="45">
        <f t="shared" si="43"/>
        <v>-4150.8673963133642</v>
      </c>
      <c r="R102" s="55"/>
      <c r="V102" s="31">
        <v>0.5</v>
      </c>
      <c r="W102" s="77">
        <v>1370.4</v>
      </c>
      <c r="X102" s="47">
        <v>0.125</v>
      </c>
      <c r="Y102" s="31">
        <v>-2</v>
      </c>
      <c r="Z102" s="43">
        <v>-1</v>
      </c>
      <c r="AA102" s="43">
        <v>0.5</v>
      </c>
      <c r="AB102" s="43">
        <v>1</v>
      </c>
      <c r="AC102" s="43">
        <v>96.8</v>
      </c>
      <c r="AD102" s="34">
        <v>80</v>
      </c>
      <c r="AE102" s="43">
        <f t="shared" si="44"/>
        <v>8.2999999999999972</v>
      </c>
      <c r="AF102" s="43">
        <f t="shared" si="45"/>
        <v>5687.159999999998</v>
      </c>
      <c r="AG102" s="45">
        <v>-0.125</v>
      </c>
      <c r="AH102" s="45">
        <v>0.5</v>
      </c>
      <c r="AI102" s="45">
        <v>1</v>
      </c>
      <c r="AJ102" s="45">
        <v>98.6</v>
      </c>
      <c r="AK102" s="44">
        <v>80</v>
      </c>
      <c r="AL102" s="45">
        <f t="shared" si="46"/>
        <v>10.537499999999994</v>
      </c>
      <c r="AM102" s="45">
        <f t="shared" si="47"/>
        <v>7220.2949999999964</v>
      </c>
      <c r="AN102" s="43">
        <v>-0.125</v>
      </c>
      <c r="AO102" s="43">
        <v>0.5</v>
      </c>
      <c r="AP102" s="43">
        <v>1</v>
      </c>
      <c r="AQ102" s="43">
        <v>95</v>
      </c>
      <c r="AR102" s="34">
        <v>80</v>
      </c>
      <c r="AS102" s="43">
        <f t="shared" si="48"/>
        <v>6.9375</v>
      </c>
      <c r="AT102" s="43">
        <f t="shared" si="49"/>
        <v>4753.5750000000007</v>
      </c>
      <c r="AU102" s="45">
        <v>-0.125</v>
      </c>
      <c r="AV102" s="45">
        <v>0.5</v>
      </c>
      <c r="AW102" s="45">
        <v>1</v>
      </c>
      <c r="AX102" s="45">
        <v>96.8</v>
      </c>
      <c r="AY102" s="44">
        <v>80</v>
      </c>
      <c r="AZ102" s="45">
        <f t="shared" si="50"/>
        <v>8.7374999999999972</v>
      </c>
      <c r="BA102" s="45">
        <f t="shared" si="51"/>
        <v>5986.9349999999986</v>
      </c>
      <c r="BB102" s="43">
        <v>-0.125</v>
      </c>
      <c r="BC102" s="43">
        <v>0.5</v>
      </c>
      <c r="BD102" s="43">
        <v>1</v>
      </c>
      <c r="BE102" s="43">
        <v>96.8</v>
      </c>
      <c r="BF102" s="34">
        <v>80</v>
      </c>
      <c r="BG102" s="43">
        <f t="shared" si="52"/>
        <v>8.7374999999999972</v>
      </c>
      <c r="BH102" s="43">
        <f t="shared" si="53"/>
        <v>5986.9349999999986</v>
      </c>
      <c r="BK102" s="31">
        <v>0.5</v>
      </c>
      <c r="BL102" s="77">
        <v>1370.4</v>
      </c>
      <c r="BM102" s="47">
        <v>0.125</v>
      </c>
      <c r="BN102" s="31">
        <v>-2</v>
      </c>
      <c r="BO102" s="45">
        <v>-0.125</v>
      </c>
      <c r="BP102" s="45">
        <v>0.83</v>
      </c>
      <c r="BQ102" s="45">
        <v>1</v>
      </c>
      <c r="BR102" s="44">
        <v>78.8</v>
      </c>
      <c r="BS102" s="45">
        <v>78.8</v>
      </c>
      <c r="BT102" s="45">
        <f t="shared" si="54"/>
        <v>-8.7637499999999999</v>
      </c>
      <c r="BU102" s="45">
        <f t="shared" si="55"/>
        <v>-6004.9215000000004</v>
      </c>
      <c r="BV102" s="54"/>
      <c r="BW102" s="35"/>
      <c r="BX102" s="55"/>
      <c r="BY102" s="55"/>
      <c r="BZ102" s="55"/>
      <c r="CA102" s="35"/>
      <c r="CB102" s="55"/>
      <c r="CC102" s="55"/>
      <c r="CD102" s="55"/>
      <c r="CE102" s="48"/>
    </row>
    <row r="103" spans="6:83" x14ac:dyDescent="0.25">
      <c r="G103" s="31">
        <v>0.46082949308755761</v>
      </c>
      <c r="H103" s="77">
        <v>1370.4</v>
      </c>
      <c r="I103" s="47">
        <v>0.16666666666666699</v>
      </c>
      <c r="J103" s="31">
        <v>-3</v>
      </c>
      <c r="K103" s="45">
        <v>-0.125</v>
      </c>
      <c r="L103" s="45">
        <v>0.83</v>
      </c>
      <c r="M103" s="45">
        <v>0.75</v>
      </c>
      <c r="N103" s="44">
        <v>80</v>
      </c>
      <c r="O103" s="45">
        <v>77</v>
      </c>
      <c r="P103" s="45">
        <f t="shared" si="42"/>
        <v>-4.9453125</v>
      </c>
      <c r="Q103" s="45">
        <f t="shared" si="43"/>
        <v>-3123.0673963133645</v>
      </c>
      <c r="R103" s="55"/>
      <c r="V103" s="31">
        <v>0.5</v>
      </c>
      <c r="W103" s="77">
        <v>1370.4</v>
      </c>
      <c r="X103" s="47">
        <v>0.16666666666666699</v>
      </c>
      <c r="Y103" s="31">
        <v>-3</v>
      </c>
      <c r="Z103" s="43">
        <v>-1</v>
      </c>
      <c r="AA103" s="43">
        <v>0.5</v>
      </c>
      <c r="AB103" s="43">
        <v>1</v>
      </c>
      <c r="AC103" s="43">
        <v>96.8</v>
      </c>
      <c r="AD103" s="34">
        <v>80</v>
      </c>
      <c r="AE103" s="43">
        <f t="shared" si="44"/>
        <v>7.7999999999999972</v>
      </c>
      <c r="AF103" s="43">
        <f t="shared" si="45"/>
        <v>5344.5599999999986</v>
      </c>
      <c r="AG103" s="45">
        <v>-0.125</v>
      </c>
      <c r="AH103" s="45">
        <v>0.5</v>
      </c>
      <c r="AI103" s="45">
        <v>1</v>
      </c>
      <c r="AJ103" s="45">
        <v>98.6</v>
      </c>
      <c r="AK103" s="44">
        <v>80</v>
      </c>
      <c r="AL103" s="45">
        <f t="shared" si="46"/>
        <v>10.037499999999994</v>
      </c>
      <c r="AM103" s="45">
        <f t="shared" si="47"/>
        <v>6877.694999999997</v>
      </c>
      <c r="AN103" s="43">
        <v>-0.125</v>
      </c>
      <c r="AO103" s="43">
        <v>0.5</v>
      </c>
      <c r="AP103" s="43">
        <v>1</v>
      </c>
      <c r="AQ103" s="43">
        <v>95</v>
      </c>
      <c r="AR103" s="34">
        <v>80</v>
      </c>
      <c r="AS103" s="43">
        <f t="shared" si="48"/>
        <v>6.4375</v>
      </c>
      <c r="AT103" s="43">
        <f t="shared" si="49"/>
        <v>4410.9750000000004</v>
      </c>
      <c r="AU103" s="45">
        <v>-0.125</v>
      </c>
      <c r="AV103" s="45">
        <v>0.5</v>
      </c>
      <c r="AW103" s="45">
        <v>1</v>
      </c>
      <c r="AX103" s="45">
        <v>96.8</v>
      </c>
      <c r="AY103" s="44">
        <v>80</v>
      </c>
      <c r="AZ103" s="45">
        <f t="shared" si="50"/>
        <v>8.2374999999999972</v>
      </c>
      <c r="BA103" s="45">
        <f t="shared" si="51"/>
        <v>5644.3349999999982</v>
      </c>
      <c r="BB103" s="43">
        <v>-0.125</v>
      </c>
      <c r="BC103" s="43">
        <v>0.5</v>
      </c>
      <c r="BD103" s="43">
        <v>1</v>
      </c>
      <c r="BE103" s="43">
        <v>96.8</v>
      </c>
      <c r="BF103" s="34">
        <v>80</v>
      </c>
      <c r="BG103" s="43">
        <f t="shared" si="52"/>
        <v>8.2374999999999972</v>
      </c>
      <c r="BH103" s="43">
        <f t="shared" si="53"/>
        <v>5644.3349999999982</v>
      </c>
      <c r="BK103" s="31">
        <v>0.5</v>
      </c>
      <c r="BL103" s="77">
        <v>1370.4</v>
      </c>
      <c r="BM103" s="47">
        <v>0.16666666666666699</v>
      </c>
      <c r="BN103" s="31">
        <v>-3</v>
      </c>
      <c r="BO103" s="45">
        <v>-0.125</v>
      </c>
      <c r="BP103" s="45">
        <v>0.83</v>
      </c>
      <c r="BQ103" s="45">
        <v>1</v>
      </c>
      <c r="BR103" s="44">
        <v>80</v>
      </c>
      <c r="BS103" s="45">
        <v>78</v>
      </c>
      <c r="BT103" s="45">
        <f t="shared" si="54"/>
        <v>-7.59375</v>
      </c>
      <c r="BU103" s="45">
        <f t="shared" si="55"/>
        <v>-5203.2375000000002</v>
      </c>
      <c r="BV103" s="54"/>
      <c r="BW103" s="35"/>
      <c r="BX103" s="55"/>
      <c r="BY103" s="55"/>
      <c r="BZ103" s="55"/>
      <c r="CA103" s="35"/>
      <c r="CB103" s="55"/>
      <c r="CC103" s="55"/>
      <c r="CD103" s="55"/>
      <c r="CE103" s="48"/>
    </row>
    <row r="104" spans="6:83" x14ac:dyDescent="0.25">
      <c r="G104" s="31">
        <v>0.46082949308755761</v>
      </c>
      <c r="H104" s="77">
        <v>1370.4</v>
      </c>
      <c r="I104" s="47">
        <v>0.20833333333333401</v>
      </c>
      <c r="J104" s="31">
        <v>-4</v>
      </c>
      <c r="K104" s="45">
        <v>-0.125</v>
      </c>
      <c r="L104" s="45">
        <v>0.83</v>
      </c>
      <c r="M104" s="45">
        <v>0.75</v>
      </c>
      <c r="N104" s="44">
        <v>78.8</v>
      </c>
      <c r="O104" s="45">
        <v>77</v>
      </c>
      <c r="P104" s="45">
        <f t="shared" si="42"/>
        <v>-6.4678125000000026</v>
      </c>
      <c r="Q104" s="45">
        <f t="shared" si="43"/>
        <v>-4084.5577188940115</v>
      </c>
      <c r="R104" s="55"/>
      <c r="V104" s="31">
        <v>0.5</v>
      </c>
      <c r="W104" s="77">
        <v>1370.4</v>
      </c>
      <c r="X104" s="47">
        <v>0.20833333333333401</v>
      </c>
      <c r="Y104" s="31">
        <v>-4</v>
      </c>
      <c r="Z104" s="43">
        <v>-1</v>
      </c>
      <c r="AA104" s="43">
        <v>0.5</v>
      </c>
      <c r="AB104" s="43">
        <v>1</v>
      </c>
      <c r="AC104" s="43">
        <v>96.8</v>
      </c>
      <c r="AD104" s="34">
        <v>80</v>
      </c>
      <c r="AE104" s="43">
        <f t="shared" si="44"/>
        <v>7.2999999999999972</v>
      </c>
      <c r="AF104" s="43">
        <f t="shared" si="45"/>
        <v>5001.9599999999982</v>
      </c>
      <c r="AG104" s="45">
        <v>-0.125</v>
      </c>
      <c r="AH104" s="45">
        <v>0.5</v>
      </c>
      <c r="AI104" s="45">
        <v>1</v>
      </c>
      <c r="AJ104" s="45">
        <v>98.6</v>
      </c>
      <c r="AK104" s="44">
        <v>80</v>
      </c>
      <c r="AL104" s="45">
        <f t="shared" si="46"/>
        <v>9.5374999999999943</v>
      </c>
      <c r="AM104" s="45">
        <f t="shared" si="47"/>
        <v>6535.0949999999966</v>
      </c>
      <c r="AN104" s="43">
        <v>-0.125</v>
      </c>
      <c r="AO104" s="43">
        <v>0.5</v>
      </c>
      <c r="AP104" s="43">
        <v>1</v>
      </c>
      <c r="AQ104" s="43">
        <v>95</v>
      </c>
      <c r="AR104" s="34">
        <v>80</v>
      </c>
      <c r="AS104" s="43">
        <f t="shared" si="48"/>
        <v>5.9375</v>
      </c>
      <c r="AT104" s="43">
        <f t="shared" si="49"/>
        <v>4068.3750000000005</v>
      </c>
      <c r="AU104" s="45">
        <v>-0.125</v>
      </c>
      <c r="AV104" s="45">
        <v>0.5</v>
      </c>
      <c r="AW104" s="45">
        <v>1</v>
      </c>
      <c r="AX104" s="45">
        <v>96.8</v>
      </c>
      <c r="AY104" s="44">
        <v>80</v>
      </c>
      <c r="AZ104" s="45">
        <f t="shared" si="50"/>
        <v>7.7374999999999972</v>
      </c>
      <c r="BA104" s="45">
        <f t="shared" si="51"/>
        <v>5301.7349999999988</v>
      </c>
      <c r="BB104" s="43">
        <v>-0.125</v>
      </c>
      <c r="BC104" s="43">
        <v>0.5</v>
      </c>
      <c r="BD104" s="43">
        <v>1</v>
      </c>
      <c r="BE104" s="43">
        <v>96.8</v>
      </c>
      <c r="BF104" s="34">
        <v>80</v>
      </c>
      <c r="BG104" s="43">
        <f t="shared" si="52"/>
        <v>7.7374999999999972</v>
      </c>
      <c r="BH104" s="43">
        <f t="shared" si="53"/>
        <v>5301.7349999999988</v>
      </c>
      <c r="BK104" s="31">
        <v>0.5</v>
      </c>
      <c r="BL104" s="77">
        <v>1370.4</v>
      </c>
      <c r="BM104" s="47">
        <v>0.20833333333333401</v>
      </c>
      <c r="BN104" s="31">
        <v>-4</v>
      </c>
      <c r="BO104" s="45">
        <v>-0.125</v>
      </c>
      <c r="BP104" s="45">
        <v>0.83</v>
      </c>
      <c r="BQ104" s="45">
        <v>1</v>
      </c>
      <c r="BR104" s="44">
        <v>78.8</v>
      </c>
      <c r="BS104" s="45">
        <v>78</v>
      </c>
      <c r="BT104" s="45">
        <f t="shared" si="54"/>
        <v>-9.6237500000000029</v>
      </c>
      <c r="BU104" s="45">
        <f t="shared" si="55"/>
        <v>-6594.1935000000021</v>
      </c>
      <c r="BV104" s="54"/>
      <c r="BW104" s="35"/>
      <c r="BX104" s="55"/>
      <c r="BY104" s="55"/>
      <c r="BZ104" s="55"/>
      <c r="CA104" s="35"/>
      <c r="CB104" s="55"/>
      <c r="CC104" s="55"/>
      <c r="CD104" s="55"/>
      <c r="CE104" s="48"/>
    </row>
    <row r="105" spans="6:83" x14ac:dyDescent="0.25">
      <c r="G105" s="31">
        <v>0.46082949308755761</v>
      </c>
      <c r="H105" s="77">
        <v>1370.4</v>
      </c>
      <c r="I105" s="47">
        <v>0.25</v>
      </c>
      <c r="J105" s="31">
        <v>-4</v>
      </c>
      <c r="K105" s="45">
        <v>-0.125</v>
      </c>
      <c r="L105" s="45">
        <v>0.83</v>
      </c>
      <c r="M105" s="45">
        <v>0.75</v>
      </c>
      <c r="N105" s="44">
        <v>78.8</v>
      </c>
      <c r="O105" s="45">
        <v>78.8</v>
      </c>
      <c r="P105" s="45">
        <f t="shared" si="42"/>
        <v>-7.8178125000000005</v>
      </c>
      <c r="Q105" s="45">
        <f t="shared" si="43"/>
        <v>-4937.1107142857154</v>
      </c>
      <c r="R105" s="55"/>
      <c r="V105" s="31">
        <v>0.5</v>
      </c>
      <c r="W105" s="77">
        <v>1370.4</v>
      </c>
      <c r="X105" s="47">
        <v>0.25</v>
      </c>
      <c r="Y105" s="31">
        <v>-4</v>
      </c>
      <c r="Z105" s="43">
        <v>-1</v>
      </c>
      <c r="AA105" s="43">
        <v>0.5</v>
      </c>
      <c r="AB105" s="43">
        <v>1</v>
      </c>
      <c r="AC105" s="43">
        <v>96.8</v>
      </c>
      <c r="AD105" s="34">
        <v>80</v>
      </c>
      <c r="AE105" s="43">
        <f t="shared" si="44"/>
        <v>7.2999999999999972</v>
      </c>
      <c r="AF105" s="43">
        <f t="shared" si="45"/>
        <v>5001.9599999999982</v>
      </c>
      <c r="AG105" s="45">
        <v>-0.125</v>
      </c>
      <c r="AH105" s="45">
        <v>0.5</v>
      </c>
      <c r="AI105" s="45">
        <v>1</v>
      </c>
      <c r="AJ105" s="45">
        <v>98.6</v>
      </c>
      <c r="AK105" s="44">
        <v>80</v>
      </c>
      <c r="AL105" s="45">
        <f t="shared" si="46"/>
        <v>9.5374999999999943</v>
      </c>
      <c r="AM105" s="45">
        <f t="shared" si="47"/>
        <v>6535.0949999999966</v>
      </c>
      <c r="AN105" s="43">
        <v>-0.125</v>
      </c>
      <c r="AO105" s="43">
        <v>0.5</v>
      </c>
      <c r="AP105" s="43">
        <v>1</v>
      </c>
      <c r="AQ105" s="43">
        <v>95</v>
      </c>
      <c r="AR105" s="34">
        <v>80</v>
      </c>
      <c r="AS105" s="43">
        <f t="shared" si="48"/>
        <v>5.9375</v>
      </c>
      <c r="AT105" s="43">
        <f t="shared" si="49"/>
        <v>4068.3750000000005</v>
      </c>
      <c r="AU105" s="45">
        <v>-0.125</v>
      </c>
      <c r="AV105" s="45">
        <v>0.5</v>
      </c>
      <c r="AW105" s="45">
        <v>1</v>
      </c>
      <c r="AX105" s="45">
        <v>96.8</v>
      </c>
      <c r="AY105" s="44">
        <v>80</v>
      </c>
      <c r="AZ105" s="45">
        <f t="shared" si="50"/>
        <v>7.7374999999999972</v>
      </c>
      <c r="BA105" s="45">
        <f t="shared" si="51"/>
        <v>5301.7349999999988</v>
      </c>
      <c r="BB105" s="43">
        <v>-0.125</v>
      </c>
      <c r="BC105" s="43">
        <v>0.5</v>
      </c>
      <c r="BD105" s="43">
        <v>1</v>
      </c>
      <c r="BE105" s="43">
        <v>96.8</v>
      </c>
      <c r="BF105" s="34">
        <v>80</v>
      </c>
      <c r="BG105" s="43">
        <f t="shared" si="52"/>
        <v>7.7374999999999972</v>
      </c>
      <c r="BH105" s="43">
        <f t="shared" si="53"/>
        <v>5301.7349999999988</v>
      </c>
      <c r="BK105" s="31">
        <v>0.5</v>
      </c>
      <c r="BL105" s="77">
        <v>1370.4</v>
      </c>
      <c r="BM105" s="47">
        <v>0.25</v>
      </c>
      <c r="BN105" s="31">
        <v>-4</v>
      </c>
      <c r="BO105" s="45">
        <v>-0.125</v>
      </c>
      <c r="BP105" s="45">
        <v>0.83</v>
      </c>
      <c r="BQ105" s="45">
        <v>1</v>
      </c>
      <c r="BR105" s="44">
        <v>78.8</v>
      </c>
      <c r="BS105" s="45">
        <v>78.8</v>
      </c>
      <c r="BT105" s="45">
        <f t="shared" si="54"/>
        <v>-10.42375</v>
      </c>
      <c r="BU105" s="45">
        <f t="shared" si="55"/>
        <v>-7142.3535000000002</v>
      </c>
      <c r="BV105" s="54"/>
      <c r="BW105" s="35"/>
      <c r="BX105" s="55"/>
      <c r="BY105" s="55"/>
      <c r="BZ105" s="55"/>
      <c r="CA105" s="35"/>
      <c r="CB105" s="55"/>
      <c r="CC105" s="55"/>
      <c r="CD105" s="55"/>
      <c r="CE105" s="48"/>
    </row>
    <row r="106" spans="6:83" x14ac:dyDescent="0.25">
      <c r="G106" s="31">
        <v>0.46082949308755761</v>
      </c>
      <c r="H106" s="77">
        <v>1370.4</v>
      </c>
      <c r="I106" s="47">
        <v>0.29166666666666702</v>
      </c>
      <c r="J106" s="31">
        <v>-1</v>
      </c>
      <c r="K106" s="45">
        <v>-0.125</v>
      </c>
      <c r="L106" s="45">
        <v>0.83</v>
      </c>
      <c r="M106" s="45">
        <v>0.75</v>
      </c>
      <c r="N106" s="44">
        <v>80.599999999999994</v>
      </c>
      <c r="O106" s="45">
        <v>82.4</v>
      </c>
      <c r="P106" s="45">
        <f t="shared" si="42"/>
        <v>-7.3003125000000084</v>
      </c>
      <c r="Q106" s="45">
        <f t="shared" si="43"/>
        <v>-4610.2987327188994</v>
      </c>
      <c r="R106" s="55"/>
      <c r="V106" s="31">
        <v>0.5</v>
      </c>
      <c r="W106" s="77">
        <v>1370.4</v>
      </c>
      <c r="X106" s="47">
        <v>0.29166666666666702</v>
      </c>
      <c r="Y106" s="31">
        <v>-1</v>
      </c>
      <c r="Z106" s="43">
        <v>-1</v>
      </c>
      <c r="AA106" s="43">
        <v>0.5</v>
      </c>
      <c r="AB106" s="43">
        <v>1</v>
      </c>
      <c r="AC106" s="43">
        <v>96.8</v>
      </c>
      <c r="AD106" s="34">
        <v>80</v>
      </c>
      <c r="AE106" s="43">
        <f t="shared" si="44"/>
        <v>8.7999999999999972</v>
      </c>
      <c r="AF106" s="43">
        <f t="shared" si="45"/>
        <v>6029.7599999999984</v>
      </c>
      <c r="AG106" s="45">
        <v>-0.125</v>
      </c>
      <c r="AH106" s="45">
        <v>0.5</v>
      </c>
      <c r="AI106" s="45">
        <v>1</v>
      </c>
      <c r="AJ106" s="45">
        <v>98.6</v>
      </c>
      <c r="AK106" s="44">
        <v>80</v>
      </c>
      <c r="AL106" s="45">
        <f t="shared" si="46"/>
        <v>11.037499999999994</v>
      </c>
      <c r="AM106" s="45">
        <f t="shared" si="47"/>
        <v>7562.8949999999968</v>
      </c>
      <c r="AN106" s="43">
        <v>-0.125</v>
      </c>
      <c r="AO106" s="43">
        <v>0.5</v>
      </c>
      <c r="AP106" s="43">
        <v>1</v>
      </c>
      <c r="AQ106" s="43">
        <v>95</v>
      </c>
      <c r="AR106" s="34">
        <v>80</v>
      </c>
      <c r="AS106" s="43">
        <f t="shared" si="48"/>
        <v>7.4375</v>
      </c>
      <c r="AT106" s="43">
        <f t="shared" si="49"/>
        <v>5096.1750000000002</v>
      </c>
      <c r="AU106" s="45">
        <v>-0.125</v>
      </c>
      <c r="AV106" s="45">
        <v>0.5</v>
      </c>
      <c r="AW106" s="45">
        <v>1</v>
      </c>
      <c r="AX106" s="45">
        <v>96.8</v>
      </c>
      <c r="AY106" s="44">
        <v>80</v>
      </c>
      <c r="AZ106" s="45">
        <f t="shared" si="50"/>
        <v>9.2374999999999972</v>
      </c>
      <c r="BA106" s="45">
        <f t="shared" si="51"/>
        <v>6329.534999999998</v>
      </c>
      <c r="BB106" s="43">
        <v>-0.125</v>
      </c>
      <c r="BC106" s="43">
        <v>0.5</v>
      </c>
      <c r="BD106" s="43">
        <v>1</v>
      </c>
      <c r="BE106" s="43">
        <v>96.8</v>
      </c>
      <c r="BF106" s="34">
        <v>80</v>
      </c>
      <c r="BG106" s="43">
        <f t="shared" si="52"/>
        <v>9.2374999999999972</v>
      </c>
      <c r="BH106" s="43">
        <f t="shared" si="53"/>
        <v>6329.534999999998</v>
      </c>
      <c r="BK106" s="31">
        <v>0.5</v>
      </c>
      <c r="BL106" s="77">
        <v>1370.4</v>
      </c>
      <c r="BM106" s="47">
        <v>0.29166666666666702</v>
      </c>
      <c r="BN106" s="31">
        <v>-1</v>
      </c>
      <c r="BO106" s="45">
        <v>-0.125</v>
      </c>
      <c r="BP106" s="45">
        <v>0.83</v>
      </c>
      <c r="BQ106" s="45">
        <v>1</v>
      </c>
      <c r="BR106" s="44">
        <v>80.599999999999994</v>
      </c>
      <c r="BS106" s="45">
        <v>80.599999999999994</v>
      </c>
      <c r="BT106" s="45">
        <f t="shared" si="54"/>
        <v>-7.9337499999999999</v>
      </c>
      <c r="BU106" s="45">
        <f t="shared" si="55"/>
        <v>-5436.2055</v>
      </c>
      <c r="BV106" s="54"/>
      <c r="BW106" s="35"/>
      <c r="BX106" s="55"/>
      <c r="BY106" s="55"/>
      <c r="BZ106" s="55"/>
      <c r="CA106" s="35"/>
      <c r="CB106" s="55"/>
      <c r="CC106" s="55"/>
      <c r="CD106" s="55"/>
      <c r="CE106" s="48"/>
    </row>
    <row r="107" spans="6:83" x14ac:dyDescent="0.25">
      <c r="G107" s="31">
        <v>0.46082949308755761</v>
      </c>
      <c r="H107" s="77">
        <v>1370.4</v>
      </c>
      <c r="I107" s="47">
        <v>0.33333333333333398</v>
      </c>
      <c r="J107" s="31">
        <v>9</v>
      </c>
      <c r="K107" s="45">
        <v>-0.125</v>
      </c>
      <c r="L107" s="45">
        <v>0.83</v>
      </c>
      <c r="M107" s="45">
        <v>0.75</v>
      </c>
      <c r="N107" s="44">
        <v>80.599999999999994</v>
      </c>
      <c r="O107" s="45">
        <v>86</v>
      </c>
      <c r="P107" s="45">
        <f t="shared" si="42"/>
        <v>-3.7753125000000045</v>
      </c>
      <c r="Q107" s="45">
        <f t="shared" si="43"/>
        <v>-2384.1881336405559</v>
      </c>
      <c r="R107" s="55"/>
      <c r="V107" s="31">
        <v>0.5</v>
      </c>
      <c r="W107" s="77">
        <v>1370.4</v>
      </c>
      <c r="X107" s="47">
        <v>0.33333333333333398</v>
      </c>
      <c r="Y107" s="31">
        <v>9</v>
      </c>
      <c r="Z107" s="43">
        <v>-1</v>
      </c>
      <c r="AA107" s="43">
        <v>0.5</v>
      </c>
      <c r="AB107" s="43">
        <v>1</v>
      </c>
      <c r="AC107" s="43">
        <v>96.8</v>
      </c>
      <c r="AD107" s="34">
        <v>80</v>
      </c>
      <c r="AE107" s="43">
        <f t="shared" si="44"/>
        <v>13.799999999999997</v>
      </c>
      <c r="AF107" s="43">
        <f t="shared" si="45"/>
        <v>9455.7599999999984</v>
      </c>
      <c r="AG107" s="45">
        <v>-0.125</v>
      </c>
      <c r="AH107" s="45">
        <v>0.5</v>
      </c>
      <c r="AI107" s="45">
        <v>1</v>
      </c>
      <c r="AJ107" s="45">
        <v>98.6</v>
      </c>
      <c r="AK107" s="44">
        <v>80</v>
      </c>
      <c r="AL107" s="45">
        <f t="shared" si="46"/>
        <v>16.037499999999994</v>
      </c>
      <c r="AM107" s="45">
        <f t="shared" si="47"/>
        <v>10988.894999999997</v>
      </c>
      <c r="AN107" s="43">
        <v>-0.125</v>
      </c>
      <c r="AO107" s="43">
        <v>0.5</v>
      </c>
      <c r="AP107" s="43">
        <v>1</v>
      </c>
      <c r="AQ107" s="43">
        <v>95</v>
      </c>
      <c r="AR107" s="34">
        <v>80</v>
      </c>
      <c r="AS107" s="43">
        <f t="shared" si="48"/>
        <v>12.4375</v>
      </c>
      <c r="AT107" s="43">
        <f t="shared" si="49"/>
        <v>8522.1750000000011</v>
      </c>
      <c r="AU107" s="45">
        <v>-0.125</v>
      </c>
      <c r="AV107" s="45">
        <v>0.5</v>
      </c>
      <c r="AW107" s="45">
        <v>1</v>
      </c>
      <c r="AX107" s="45">
        <v>96.8</v>
      </c>
      <c r="AY107" s="44">
        <v>80</v>
      </c>
      <c r="AZ107" s="45">
        <f t="shared" si="50"/>
        <v>14.237499999999997</v>
      </c>
      <c r="BA107" s="45">
        <f t="shared" si="51"/>
        <v>9755.534999999998</v>
      </c>
      <c r="BB107" s="43">
        <v>-0.125</v>
      </c>
      <c r="BC107" s="43">
        <v>0.5</v>
      </c>
      <c r="BD107" s="43">
        <v>1</v>
      </c>
      <c r="BE107" s="43">
        <v>96.8</v>
      </c>
      <c r="BF107" s="34">
        <v>80</v>
      </c>
      <c r="BG107" s="43">
        <f t="shared" si="52"/>
        <v>14.237499999999997</v>
      </c>
      <c r="BH107" s="43">
        <f t="shared" si="53"/>
        <v>9755.534999999998</v>
      </c>
      <c r="BK107" s="31">
        <v>0.5</v>
      </c>
      <c r="BL107" s="77">
        <v>1370.4</v>
      </c>
      <c r="BM107" s="47">
        <v>0.33333333333333398</v>
      </c>
      <c r="BN107" s="31">
        <v>9</v>
      </c>
      <c r="BO107" s="45">
        <v>-0.125</v>
      </c>
      <c r="BP107" s="45">
        <v>0.83</v>
      </c>
      <c r="BQ107" s="45">
        <v>1</v>
      </c>
      <c r="BR107" s="44">
        <v>80.599999999999994</v>
      </c>
      <c r="BS107" s="45">
        <v>87.8</v>
      </c>
      <c r="BT107" s="45">
        <f t="shared" si="54"/>
        <v>-6.8337500000000029</v>
      </c>
      <c r="BU107" s="45">
        <f t="shared" si="55"/>
        <v>-4682.4855000000025</v>
      </c>
      <c r="BV107" s="54"/>
      <c r="BW107" s="35"/>
      <c r="BX107" s="55"/>
      <c r="BY107" s="55"/>
      <c r="BZ107" s="55"/>
      <c r="CA107" s="35"/>
      <c r="CB107" s="55"/>
      <c r="CC107" s="55"/>
      <c r="CD107" s="55"/>
      <c r="CE107" s="48"/>
    </row>
    <row r="108" spans="6:83" x14ac:dyDescent="0.25">
      <c r="G108" s="31">
        <v>0.46082949308755761</v>
      </c>
      <c r="H108" s="77">
        <v>1370.4</v>
      </c>
      <c r="I108" s="47">
        <v>0.375</v>
      </c>
      <c r="J108" s="31">
        <v>23</v>
      </c>
      <c r="K108" s="45">
        <v>-0.125</v>
      </c>
      <c r="L108" s="45">
        <v>0.83</v>
      </c>
      <c r="M108" s="45">
        <v>0.75</v>
      </c>
      <c r="N108" s="44">
        <v>82.4</v>
      </c>
      <c r="O108" s="45">
        <v>89.6</v>
      </c>
      <c r="P108" s="45">
        <f t="shared" si="42"/>
        <v>3.5896875000000072</v>
      </c>
      <c r="Q108" s="45">
        <f t="shared" si="43"/>
        <v>2266.962096774198</v>
      </c>
      <c r="R108" s="55"/>
      <c r="V108" s="31">
        <v>0.5</v>
      </c>
      <c r="W108" s="77">
        <v>1370.4</v>
      </c>
      <c r="X108" s="47">
        <v>0.375</v>
      </c>
      <c r="Y108" s="31">
        <v>23</v>
      </c>
      <c r="Z108" s="43">
        <v>-1</v>
      </c>
      <c r="AA108" s="43">
        <v>0.5</v>
      </c>
      <c r="AB108" s="43">
        <v>1</v>
      </c>
      <c r="AC108" s="43">
        <v>96.8</v>
      </c>
      <c r="AD108" s="34">
        <v>80</v>
      </c>
      <c r="AE108" s="43">
        <f t="shared" si="44"/>
        <v>20.799999999999997</v>
      </c>
      <c r="AF108" s="43">
        <f t="shared" si="45"/>
        <v>14252.16</v>
      </c>
      <c r="AG108" s="45">
        <v>-0.125</v>
      </c>
      <c r="AH108" s="45">
        <v>0.5</v>
      </c>
      <c r="AI108" s="45">
        <v>1</v>
      </c>
      <c r="AJ108" s="45">
        <v>98.6</v>
      </c>
      <c r="AK108" s="44">
        <v>80</v>
      </c>
      <c r="AL108" s="45">
        <f t="shared" si="46"/>
        <v>23.037499999999994</v>
      </c>
      <c r="AM108" s="45">
        <f t="shared" si="47"/>
        <v>15785.294999999996</v>
      </c>
      <c r="AN108" s="43">
        <v>-0.125</v>
      </c>
      <c r="AO108" s="43">
        <v>0.5</v>
      </c>
      <c r="AP108" s="43">
        <v>1</v>
      </c>
      <c r="AQ108" s="43">
        <v>95</v>
      </c>
      <c r="AR108" s="34">
        <v>80</v>
      </c>
      <c r="AS108" s="43">
        <f t="shared" si="48"/>
        <v>19.4375</v>
      </c>
      <c r="AT108" s="43">
        <f t="shared" si="49"/>
        <v>13318.575000000001</v>
      </c>
      <c r="AU108" s="45">
        <v>-0.125</v>
      </c>
      <c r="AV108" s="45">
        <v>0.5</v>
      </c>
      <c r="AW108" s="45">
        <v>1</v>
      </c>
      <c r="AX108" s="45">
        <v>96.8</v>
      </c>
      <c r="AY108" s="44">
        <v>80</v>
      </c>
      <c r="AZ108" s="45">
        <f t="shared" si="50"/>
        <v>21.237499999999997</v>
      </c>
      <c r="BA108" s="45">
        <f t="shared" si="51"/>
        <v>14551.934999999999</v>
      </c>
      <c r="BB108" s="43">
        <v>-0.125</v>
      </c>
      <c r="BC108" s="43">
        <v>0.5</v>
      </c>
      <c r="BD108" s="43">
        <v>1</v>
      </c>
      <c r="BE108" s="43">
        <v>96.8</v>
      </c>
      <c r="BF108" s="34">
        <v>80</v>
      </c>
      <c r="BG108" s="43">
        <f t="shared" si="52"/>
        <v>21.237499999999997</v>
      </c>
      <c r="BH108" s="43">
        <f t="shared" si="53"/>
        <v>14551.934999999999</v>
      </c>
      <c r="BK108" s="31">
        <v>0.5</v>
      </c>
      <c r="BL108" s="77">
        <v>1370.4</v>
      </c>
      <c r="BM108" s="47">
        <v>0.375</v>
      </c>
      <c r="BN108" s="31">
        <v>23</v>
      </c>
      <c r="BO108" s="45">
        <v>-0.125</v>
      </c>
      <c r="BP108" s="45">
        <v>0.83</v>
      </c>
      <c r="BQ108" s="45">
        <v>1</v>
      </c>
      <c r="BR108" s="44">
        <v>82.4</v>
      </c>
      <c r="BS108" s="45">
        <v>91.4</v>
      </c>
      <c r="BT108" s="45">
        <f t="shared" si="54"/>
        <v>2.9862499999999983</v>
      </c>
      <c r="BU108" s="45">
        <f t="shared" si="55"/>
        <v>2046.1784999999991</v>
      </c>
      <c r="BV108" s="54"/>
      <c r="BW108" s="35"/>
      <c r="BX108" s="55"/>
      <c r="BY108" s="55"/>
      <c r="BZ108" s="55"/>
      <c r="CA108" s="35"/>
      <c r="CB108" s="55"/>
      <c r="CC108" s="55"/>
      <c r="CD108" s="55"/>
      <c r="CE108" s="48"/>
    </row>
    <row r="109" spans="6:83" x14ac:dyDescent="0.25">
      <c r="G109" s="31">
        <v>0.46082949308755761</v>
      </c>
      <c r="H109" s="77">
        <v>1370.4</v>
      </c>
      <c r="I109" s="47">
        <v>0.41666666666666702</v>
      </c>
      <c r="J109" s="31">
        <v>37</v>
      </c>
      <c r="K109" s="45">
        <v>-0.125</v>
      </c>
      <c r="L109" s="45">
        <v>0.83</v>
      </c>
      <c r="M109" s="45">
        <v>0.75</v>
      </c>
      <c r="N109" s="44">
        <v>84.2</v>
      </c>
      <c r="O109" s="45">
        <v>89.6</v>
      </c>
      <c r="P109" s="45">
        <f t="shared" si="42"/>
        <v>13.654687500000005</v>
      </c>
      <c r="Q109" s="45">
        <f t="shared" si="43"/>
        <v>8623.2183179723543</v>
      </c>
      <c r="R109" s="55"/>
      <c r="V109" s="31">
        <v>0.5</v>
      </c>
      <c r="W109" s="77">
        <v>1370.4</v>
      </c>
      <c r="X109" s="47">
        <v>0.41666666666666702</v>
      </c>
      <c r="Y109" s="31">
        <v>37</v>
      </c>
      <c r="Z109" s="43">
        <v>-1</v>
      </c>
      <c r="AA109" s="43">
        <v>0.5</v>
      </c>
      <c r="AB109" s="43">
        <v>1</v>
      </c>
      <c r="AC109" s="43">
        <v>96.8</v>
      </c>
      <c r="AD109" s="34">
        <v>80</v>
      </c>
      <c r="AE109" s="43">
        <f t="shared" si="44"/>
        <v>27.799999999999997</v>
      </c>
      <c r="AF109" s="43">
        <f t="shared" si="45"/>
        <v>19048.559999999998</v>
      </c>
      <c r="AG109" s="45">
        <v>-0.125</v>
      </c>
      <c r="AH109" s="45">
        <v>0.5</v>
      </c>
      <c r="AI109" s="45">
        <v>1</v>
      </c>
      <c r="AJ109" s="45">
        <v>98.6</v>
      </c>
      <c r="AK109" s="44">
        <v>80</v>
      </c>
      <c r="AL109" s="45">
        <f t="shared" si="46"/>
        <v>30.037499999999994</v>
      </c>
      <c r="AM109" s="45">
        <f t="shared" si="47"/>
        <v>20581.694999999996</v>
      </c>
      <c r="AN109" s="43">
        <v>-0.125</v>
      </c>
      <c r="AO109" s="43">
        <v>0.5</v>
      </c>
      <c r="AP109" s="43">
        <v>1</v>
      </c>
      <c r="AQ109" s="43">
        <v>95</v>
      </c>
      <c r="AR109" s="34">
        <v>80</v>
      </c>
      <c r="AS109" s="43">
        <f t="shared" si="48"/>
        <v>26.4375</v>
      </c>
      <c r="AT109" s="43">
        <f t="shared" si="49"/>
        <v>18114.975000000002</v>
      </c>
      <c r="AU109" s="45">
        <v>-0.125</v>
      </c>
      <c r="AV109" s="45">
        <v>0.5</v>
      </c>
      <c r="AW109" s="45">
        <v>1</v>
      </c>
      <c r="AX109" s="45">
        <v>96.8</v>
      </c>
      <c r="AY109" s="44">
        <v>80</v>
      </c>
      <c r="AZ109" s="45">
        <f t="shared" si="50"/>
        <v>28.237499999999997</v>
      </c>
      <c r="BA109" s="45">
        <f t="shared" si="51"/>
        <v>19348.334999999999</v>
      </c>
      <c r="BB109" s="43">
        <v>-0.125</v>
      </c>
      <c r="BC109" s="43">
        <v>0.5</v>
      </c>
      <c r="BD109" s="43">
        <v>1</v>
      </c>
      <c r="BE109" s="43">
        <v>96.8</v>
      </c>
      <c r="BF109" s="34">
        <v>80</v>
      </c>
      <c r="BG109" s="43">
        <f t="shared" si="52"/>
        <v>28.237499999999997</v>
      </c>
      <c r="BH109" s="43">
        <f t="shared" si="53"/>
        <v>19348.334999999999</v>
      </c>
      <c r="BK109" s="31">
        <v>0.5</v>
      </c>
      <c r="BL109" s="77">
        <v>1370.4</v>
      </c>
      <c r="BM109" s="47">
        <v>0.41666666666666702</v>
      </c>
      <c r="BN109" s="31">
        <v>37</v>
      </c>
      <c r="BO109" s="45">
        <v>-0.125</v>
      </c>
      <c r="BP109" s="45">
        <v>0.83</v>
      </c>
      <c r="BQ109" s="45">
        <v>1</v>
      </c>
      <c r="BR109" s="44">
        <v>84.2</v>
      </c>
      <c r="BS109" s="45">
        <v>95</v>
      </c>
      <c r="BT109" s="45">
        <f t="shared" si="54"/>
        <v>12.806250000000002</v>
      </c>
      <c r="BU109" s="45">
        <f t="shared" si="55"/>
        <v>8774.8425000000025</v>
      </c>
      <c r="BV109" s="54"/>
      <c r="BW109" s="35"/>
      <c r="BX109" s="55"/>
      <c r="BY109" s="55"/>
      <c r="BZ109" s="55"/>
      <c r="CA109" s="35"/>
      <c r="CB109" s="55"/>
      <c r="CC109" s="55"/>
      <c r="CD109" s="55"/>
      <c r="CE109" s="48"/>
    </row>
    <row r="110" spans="6:83" x14ac:dyDescent="0.25">
      <c r="G110" s="31">
        <v>0.46082949308755761</v>
      </c>
      <c r="H110" s="77">
        <v>1370.4</v>
      </c>
      <c r="I110" s="47">
        <v>0.45833333333333398</v>
      </c>
      <c r="J110" s="31">
        <v>50</v>
      </c>
      <c r="K110" s="45">
        <v>-0.125</v>
      </c>
      <c r="L110" s="45">
        <v>0.83</v>
      </c>
      <c r="M110" s="45">
        <v>0.75</v>
      </c>
      <c r="N110" s="44">
        <v>87.8</v>
      </c>
      <c r="O110" s="45">
        <v>98.6</v>
      </c>
      <c r="P110" s="45">
        <f t="shared" si="42"/>
        <v>17.697187499999998</v>
      </c>
      <c r="Q110" s="45">
        <f t="shared" si="43"/>
        <v>11176.14089861751</v>
      </c>
      <c r="R110" s="55"/>
      <c r="V110" s="31">
        <v>0.5</v>
      </c>
      <c r="W110" s="77">
        <v>1370.4</v>
      </c>
      <c r="X110" s="47">
        <v>0.45833333333333398</v>
      </c>
      <c r="Y110" s="31">
        <v>50</v>
      </c>
      <c r="Z110" s="43">
        <v>-1</v>
      </c>
      <c r="AA110" s="43">
        <v>0.5</v>
      </c>
      <c r="AB110" s="43">
        <v>1</v>
      </c>
      <c r="AC110" s="43">
        <v>96.8</v>
      </c>
      <c r="AD110" s="34">
        <v>80</v>
      </c>
      <c r="AE110" s="43">
        <f t="shared" si="44"/>
        <v>34.299999999999997</v>
      </c>
      <c r="AF110" s="43">
        <f t="shared" si="45"/>
        <v>23502.36</v>
      </c>
      <c r="AG110" s="45">
        <v>-0.125</v>
      </c>
      <c r="AH110" s="45">
        <v>0.5</v>
      </c>
      <c r="AI110" s="45">
        <v>1</v>
      </c>
      <c r="AJ110" s="45">
        <v>98.6</v>
      </c>
      <c r="AK110" s="44">
        <v>80</v>
      </c>
      <c r="AL110" s="45">
        <f t="shared" si="46"/>
        <v>36.537499999999994</v>
      </c>
      <c r="AM110" s="45">
        <f t="shared" si="47"/>
        <v>25035.494999999999</v>
      </c>
      <c r="AN110" s="43">
        <v>-0.125</v>
      </c>
      <c r="AO110" s="43">
        <v>0.5</v>
      </c>
      <c r="AP110" s="43">
        <v>1</v>
      </c>
      <c r="AQ110" s="43">
        <v>95</v>
      </c>
      <c r="AR110" s="34">
        <v>80</v>
      </c>
      <c r="AS110" s="43">
        <f t="shared" si="48"/>
        <v>32.9375</v>
      </c>
      <c r="AT110" s="43">
        <f t="shared" si="49"/>
        <v>22568.775000000001</v>
      </c>
      <c r="AU110" s="45">
        <v>-0.125</v>
      </c>
      <c r="AV110" s="45">
        <v>0.5</v>
      </c>
      <c r="AW110" s="45">
        <v>1</v>
      </c>
      <c r="AX110" s="45">
        <v>96.8</v>
      </c>
      <c r="AY110" s="44">
        <v>80</v>
      </c>
      <c r="AZ110" s="45">
        <f t="shared" si="50"/>
        <v>34.737499999999997</v>
      </c>
      <c r="BA110" s="45">
        <f t="shared" si="51"/>
        <v>23802.134999999998</v>
      </c>
      <c r="BB110" s="43">
        <v>-0.125</v>
      </c>
      <c r="BC110" s="43">
        <v>0.5</v>
      </c>
      <c r="BD110" s="43">
        <v>1</v>
      </c>
      <c r="BE110" s="43">
        <v>96.8</v>
      </c>
      <c r="BF110" s="34">
        <v>80</v>
      </c>
      <c r="BG110" s="43">
        <f t="shared" si="52"/>
        <v>34.737499999999997</v>
      </c>
      <c r="BH110" s="43">
        <f t="shared" si="53"/>
        <v>23802.134999999998</v>
      </c>
      <c r="BK110" s="31">
        <v>0.5</v>
      </c>
      <c r="BL110" s="77">
        <v>1370.4</v>
      </c>
      <c r="BM110" s="47">
        <v>0.45833333333333398</v>
      </c>
      <c r="BN110" s="31">
        <v>50</v>
      </c>
      <c r="BO110" s="45">
        <v>-0.125</v>
      </c>
      <c r="BP110" s="45">
        <v>0.83</v>
      </c>
      <c r="BQ110" s="45">
        <v>1</v>
      </c>
      <c r="BR110" s="44">
        <v>87.8</v>
      </c>
      <c r="BS110" s="45">
        <v>104</v>
      </c>
      <c r="BT110" s="45">
        <f t="shared" si="54"/>
        <v>18.196249999999992</v>
      </c>
      <c r="BU110" s="45">
        <f t="shared" si="55"/>
        <v>12468.070499999996</v>
      </c>
      <c r="BV110" s="54"/>
      <c r="BW110" s="35"/>
      <c r="BX110" s="55"/>
      <c r="BY110" s="55"/>
      <c r="BZ110" s="55"/>
      <c r="CA110" s="35"/>
      <c r="CB110" s="55"/>
      <c r="CC110" s="55"/>
      <c r="CD110" s="55"/>
      <c r="CE110" s="48"/>
    </row>
    <row r="111" spans="6:83" x14ac:dyDescent="0.25">
      <c r="G111" s="31">
        <v>0.46082949308755761</v>
      </c>
      <c r="H111" s="77">
        <v>1370.4</v>
      </c>
      <c r="I111" s="47">
        <v>0.5</v>
      </c>
      <c r="J111" s="31">
        <v>62</v>
      </c>
      <c r="K111" s="45">
        <v>-0.125</v>
      </c>
      <c r="L111" s="45">
        <v>0.83</v>
      </c>
      <c r="M111" s="45">
        <v>0.75</v>
      </c>
      <c r="N111" s="44">
        <v>91.4</v>
      </c>
      <c r="O111" s="45">
        <v>104</v>
      </c>
      <c r="P111" s="45">
        <f t="shared" si="42"/>
        <v>23.817187500000003</v>
      </c>
      <c r="Q111" s="45">
        <f t="shared" si="43"/>
        <v>15041.047811059911</v>
      </c>
      <c r="R111" s="55"/>
      <c r="V111" s="31">
        <v>0.5</v>
      </c>
      <c r="W111" s="77">
        <v>1370.4</v>
      </c>
      <c r="X111" s="47">
        <v>0.5</v>
      </c>
      <c r="Y111" s="31">
        <v>62</v>
      </c>
      <c r="Z111" s="43">
        <v>-1</v>
      </c>
      <c r="AA111" s="43">
        <v>0.5</v>
      </c>
      <c r="AB111" s="43">
        <v>1</v>
      </c>
      <c r="AC111" s="43">
        <v>96.8</v>
      </c>
      <c r="AD111" s="34">
        <v>80</v>
      </c>
      <c r="AE111" s="43">
        <f t="shared" si="44"/>
        <v>40.299999999999997</v>
      </c>
      <c r="AF111" s="43">
        <f t="shared" si="45"/>
        <v>27613.56</v>
      </c>
      <c r="AG111" s="45">
        <v>-0.125</v>
      </c>
      <c r="AH111" s="45">
        <v>0.5</v>
      </c>
      <c r="AI111" s="45">
        <v>1</v>
      </c>
      <c r="AJ111" s="45">
        <v>98.6</v>
      </c>
      <c r="AK111" s="44">
        <v>80</v>
      </c>
      <c r="AL111" s="45">
        <f t="shared" si="46"/>
        <v>42.537499999999994</v>
      </c>
      <c r="AM111" s="45">
        <f t="shared" si="47"/>
        <v>29146.695</v>
      </c>
      <c r="AN111" s="43">
        <v>-0.125</v>
      </c>
      <c r="AO111" s="43">
        <v>0.5</v>
      </c>
      <c r="AP111" s="43">
        <v>1</v>
      </c>
      <c r="AQ111" s="43">
        <v>95</v>
      </c>
      <c r="AR111" s="34">
        <v>80</v>
      </c>
      <c r="AS111" s="43">
        <f t="shared" si="48"/>
        <v>38.9375</v>
      </c>
      <c r="AT111" s="43">
        <f t="shared" si="49"/>
        <v>26679.975000000002</v>
      </c>
      <c r="AU111" s="45">
        <v>-0.125</v>
      </c>
      <c r="AV111" s="45">
        <v>0.5</v>
      </c>
      <c r="AW111" s="45">
        <v>1</v>
      </c>
      <c r="AX111" s="45">
        <v>96.8</v>
      </c>
      <c r="AY111" s="44">
        <v>80</v>
      </c>
      <c r="AZ111" s="45">
        <f t="shared" si="50"/>
        <v>40.737499999999997</v>
      </c>
      <c r="BA111" s="45">
        <f t="shared" si="51"/>
        <v>27913.334999999999</v>
      </c>
      <c r="BB111" s="43">
        <v>-0.125</v>
      </c>
      <c r="BC111" s="43">
        <v>0.5</v>
      </c>
      <c r="BD111" s="43">
        <v>1</v>
      </c>
      <c r="BE111" s="43">
        <v>96.8</v>
      </c>
      <c r="BF111" s="34">
        <v>80</v>
      </c>
      <c r="BG111" s="43">
        <f t="shared" si="52"/>
        <v>40.737499999999997</v>
      </c>
      <c r="BH111" s="43">
        <f t="shared" si="53"/>
        <v>27913.334999999999</v>
      </c>
      <c r="BK111" s="31">
        <v>0.5</v>
      </c>
      <c r="BL111" s="77">
        <v>1370.4</v>
      </c>
      <c r="BM111" s="47">
        <v>0.5</v>
      </c>
      <c r="BN111" s="31">
        <v>62</v>
      </c>
      <c r="BO111" s="45">
        <v>-0.125</v>
      </c>
      <c r="BP111" s="45">
        <v>0.83</v>
      </c>
      <c r="BQ111" s="45">
        <v>1</v>
      </c>
      <c r="BR111" s="44">
        <v>91.4</v>
      </c>
      <c r="BS111" s="45">
        <v>111.2</v>
      </c>
      <c r="BT111" s="45">
        <f t="shared" si="54"/>
        <v>24.556249999999999</v>
      </c>
      <c r="BU111" s="45">
        <f t="shared" si="55"/>
        <v>16825.942500000001</v>
      </c>
      <c r="BV111" s="54"/>
      <c r="BW111" s="35"/>
      <c r="BX111" s="55"/>
      <c r="BY111" s="55"/>
      <c r="BZ111" s="55"/>
      <c r="CA111" s="35"/>
      <c r="CB111" s="55"/>
      <c r="CC111" s="55"/>
      <c r="CD111" s="55"/>
      <c r="CE111" s="48"/>
    </row>
    <row r="112" spans="6:83" x14ac:dyDescent="0.25">
      <c r="G112" s="31">
        <v>0.46082949308755761</v>
      </c>
      <c r="H112" s="77">
        <v>1370.4</v>
      </c>
      <c r="I112" s="47">
        <v>0.54166666666666696</v>
      </c>
      <c r="J112" s="31">
        <v>71</v>
      </c>
      <c r="K112" s="45">
        <v>-0.125</v>
      </c>
      <c r="L112" s="45">
        <v>0.83</v>
      </c>
      <c r="M112" s="45">
        <v>0.75</v>
      </c>
      <c r="N112" s="44">
        <v>96</v>
      </c>
      <c r="O112" s="45">
        <v>104</v>
      </c>
      <c r="P112" s="45">
        <f t="shared" si="42"/>
        <v>32.869687499999998</v>
      </c>
      <c r="Q112" s="45">
        <f t="shared" si="43"/>
        <v>20757.889285714286</v>
      </c>
      <c r="R112" s="55"/>
      <c r="V112" s="31">
        <v>0.5</v>
      </c>
      <c r="W112" s="77">
        <v>1370.4</v>
      </c>
      <c r="X112" s="47">
        <v>0.54166666666666696</v>
      </c>
      <c r="Y112" s="31">
        <v>71</v>
      </c>
      <c r="Z112" s="43">
        <v>-1</v>
      </c>
      <c r="AA112" s="43">
        <v>0.5</v>
      </c>
      <c r="AB112" s="43">
        <v>1</v>
      </c>
      <c r="AC112" s="43">
        <v>96.8</v>
      </c>
      <c r="AD112" s="34">
        <v>80</v>
      </c>
      <c r="AE112" s="43">
        <f t="shared" si="44"/>
        <v>44.8</v>
      </c>
      <c r="AF112" s="43">
        <f t="shared" si="45"/>
        <v>30696.959999999999</v>
      </c>
      <c r="AG112" s="45">
        <v>-0.125</v>
      </c>
      <c r="AH112" s="45">
        <v>0.5</v>
      </c>
      <c r="AI112" s="45">
        <v>1</v>
      </c>
      <c r="AJ112" s="45">
        <v>98.6</v>
      </c>
      <c r="AK112" s="44">
        <v>80</v>
      </c>
      <c r="AL112" s="45">
        <f t="shared" si="46"/>
        <v>47.037499999999994</v>
      </c>
      <c r="AM112" s="45">
        <f t="shared" si="47"/>
        <v>32230.094999999998</v>
      </c>
      <c r="AN112" s="43">
        <v>-0.125</v>
      </c>
      <c r="AO112" s="43">
        <v>0.5</v>
      </c>
      <c r="AP112" s="43">
        <v>1</v>
      </c>
      <c r="AQ112" s="43">
        <v>95</v>
      </c>
      <c r="AR112" s="34">
        <v>80</v>
      </c>
      <c r="AS112" s="43">
        <f t="shared" si="48"/>
        <v>43.4375</v>
      </c>
      <c r="AT112" s="43">
        <f t="shared" si="49"/>
        <v>29763.375000000004</v>
      </c>
      <c r="AU112" s="45">
        <v>-0.125</v>
      </c>
      <c r="AV112" s="45">
        <v>0.5</v>
      </c>
      <c r="AW112" s="45">
        <v>1</v>
      </c>
      <c r="AX112" s="45">
        <v>96.8</v>
      </c>
      <c r="AY112" s="44">
        <v>80</v>
      </c>
      <c r="AZ112" s="45">
        <f t="shared" si="50"/>
        <v>45.237499999999997</v>
      </c>
      <c r="BA112" s="45">
        <f t="shared" si="51"/>
        <v>30996.735000000001</v>
      </c>
      <c r="BB112" s="43">
        <v>-0.125</v>
      </c>
      <c r="BC112" s="43">
        <v>0.5</v>
      </c>
      <c r="BD112" s="43">
        <v>1</v>
      </c>
      <c r="BE112" s="43">
        <v>96.8</v>
      </c>
      <c r="BF112" s="34">
        <v>80</v>
      </c>
      <c r="BG112" s="43">
        <f t="shared" si="52"/>
        <v>45.237499999999997</v>
      </c>
      <c r="BH112" s="43">
        <f t="shared" si="53"/>
        <v>30996.735000000001</v>
      </c>
      <c r="BK112" s="31">
        <v>0.5</v>
      </c>
      <c r="BL112" s="77">
        <v>1370.4</v>
      </c>
      <c r="BM112" s="47">
        <v>0.54166666666666696</v>
      </c>
      <c r="BN112" s="31">
        <v>71</v>
      </c>
      <c r="BO112" s="45">
        <v>-0.125</v>
      </c>
      <c r="BP112" s="45">
        <v>0.83</v>
      </c>
      <c r="BQ112" s="45">
        <v>1</v>
      </c>
      <c r="BR112" s="44">
        <v>96</v>
      </c>
      <c r="BS112" s="45">
        <v>111.2</v>
      </c>
      <c r="BT112" s="45">
        <f t="shared" si="54"/>
        <v>36.626249999999992</v>
      </c>
      <c r="BU112" s="45">
        <f t="shared" si="55"/>
        <v>25096.306499999995</v>
      </c>
      <c r="BV112" s="54"/>
      <c r="BW112" s="35"/>
      <c r="BX112" s="55"/>
      <c r="BY112" s="55"/>
      <c r="BZ112" s="55"/>
      <c r="CA112" s="35"/>
      <c r="CB112" s="55"/>
      <c r="CC112" s="55"/>
      <c r="CD112" s="55"/>
      <c r="CE112" s="48"/>
    </row>
    <row r="113" spans="1:83" x14ac:dyDescent="0.25">
      <c r="G113" s="31">
        <v>0.46082949308755761</v>
      </c>
      <c r="H113" s="77">
        <v>1370.4</v>
      </c>
      <c r="I113" s="47">
        <v>0.58333333333333404</v>
      </c>
      <c r="J113" s="31">
        <v>77</v>
      </c>
      <c r="K113" s="45">
        <v>-0.125</v>
      </c>
      <c r="L113" s="45">
        <v>0.83</v>
      </c>
      <c r="M113" s="45">
        <v>0.75</v>
      </c>
      <c r="N113" s="44">
        <v>96.8</v>
      </c>
      <c r="O113" s="45">
        <v>104</v>
      </c>
      <c r="P113" s="45">
        <f t="shared" si="42"/>
        <v>37.204687499999999</v>
      </c>
      <c r="Q113" s="45">
        <f t="shared" si="43"/>
        <v>23495.531682027649</v>
      </c>
      <c r="R113" s="55"/>
      <c r="V113" s="31">
        <v>0.5</v>
      </c>
      <c r="W113" s="77">
        <v>1370.4</v>
      </c>
      <c r="X113" s="47">
        <v>0.58333333333333404</v>
      </c>
      <c r="Y113" s="31">
        <v>77</v>
      </c>
      <c r="Z113" s="43">
        <v>-1</v>
      </c>
      <c r="AA113" s="43">
        <v>0.5</v>
      </c>
      <c r="AB113" s="43">
        <v>1</v>
      </c>
      <c r="AC113" s="43">
        <v>96.8</v>
      </c>
      <c r="AD113" s="34">
        <v>80</v>
      </c>
      <c r="AE113" s="43">
        <f t="shared" si="44"/>
        <v>47.8</v>
      </c>
      <c r="AF113" s="43">
        <f t="shared" si="45"/>
        <v>32752.560000000001</v>
      </c>
      <c r="AG113" s="45">
        <v>-0.125</v>
      </c>
      <c r="AH113" s="45">
        <v>0.5</v>
      </c>
      <c r="AI113" s="45">
        <v>1</v>
      </c>
      <c r="AJ113" s="45">
        <v>98.6</v>
      </c>
      <c r="AK113" s="44">
        <v>80</v>
      </c>
      <c r="AL113" s="45">
        <f t="shared" si="46"/>
        <v>50.037499999999994</v>
      </c>
      <c r="AM113" s="45">
        <f t="shared" si="47"/>
        <v>34285.695</v>
      </c>
      <c r="AN113" s="43">
        <v>-0.125</v>
      </c>
      <c r="AO113" s="43">
        <v>0.5</v>
      </c>
      <c r="AP113" s="43">
        <v>1</v>
      </c>
      <c r="AQ113" s="43">
        <v>95</v>
      </c>
      <c r="AR113" s="34">
        <v>80</v>
      </c>
      <c r="AS113" s="43">
        <f t="shared" si="48"/>
        <v>46.4375</v>
      </c>
      <c r="AT113" s="43">
        <f t="shared" si="49"/>
        <v>31818.975000000002</v>
      </c>
      <c r="AU113" s="45">
        <v>-0.125</v>
      </c>
      <c r="AV113" s="45">
        <v>0.5</v>
      </c>
      <c r="AW113" s="45">
        <v>1</v>
      </c>
      <c r="AX113" s="45">
        <v>96.8</v>
      </c>
      <c r="AY113" s="44">
        <v>80</v>
      </c>
      <c r="AZ113" s="45">
        <f t="shared" si="50"/>
        <v>48.237499999999997</v>
      </c>
      <c r="BA113" s="45">
        <f t="shared" si="51"/>
        <v>33052.334999999999</v>
      </c>
      <c r="BB113" s="43">
        <v>-0.125</v>
      </c>
      <c r="BC113" s="43">
        <v>0.5</v>
      </c>
      <c r="BD113" s="43">
        <v>1</v>
      </c>
      <c r="BE113" s="43">
        <v>96.8</v>
      </c>
      <c r="BF113" s="34">
        <v>80</v>
      </c>
      <c r="BG113" s="43">
        <f t="shared" si="52"/>
        <v>48.237499999999997</v>
      </c>
      <c r="BH113" s="43">
        <f t="shared" si="53"/>
        <v>33052.334999999999</v>
      </c>
      <c r="BK113" s="31">
        <v>0.5</v>
      </c>
      <c r="BL113" s="77">
        <v>1370.4</v>
      </c>
      <c r="BM113" s="47">
        <v>0.58333333333333404</v>
      </c>
      <c r="BN113" s="31">
        <v>77</v>
      </c>
      <c r="BO113" s="45">
        <v>-0.125</v>
      </c>
      <c r="BP113" s="45">
        <v>0.83</v>
      </c>
      <c r="BQ113" s="45">
        <v>1</v>
      </c>
      <c r="BR113" s="44">
        <v>96.8</v>
      </c>
      <c r="BS113" s="45">
        <v>107.6</v>
      </c>
      <c r="BT113" s="45">
        <f t="shared" si="54"/>
        <v>46.006250000000001</v>
      </c>
      <c r="BU113" s="45">
        <f t="shared" si="55"/>
        <v>31523.482500000002</v>
      </c>
      <c r="BV113" s="54"/>
      <c r="BW113" s="35"/>
      <c r="BX113" s="55"/>
      <c r="BY113" s="55"/>
      <c r="BZ113" s="55"/>
      <c r="CA113" s="35"/>
      <c r="CB113" s="55"/>
      <c r="CC113" s="55"/>
      <c r="CD113" s="55"/>
      <c r="CE113" s="48"/>
    </row>
    <row r="114" spans="1:83" x14ac:dyDescent="0.25">
      <c r="G114" s="31">
        <v>0.46082949308755761</v>
      </c>
      <c r="H114" s="77">
        <v>1370.4</v>
      </c>
      <c r="I114" s="47">
        <v>0.625</v>
      </c>
      <c r="J114" s="31">
        <v>78</v>
      </c>
      <c r="K114" s="45">
        <v>-0.125</v>
      </c>
      <c r="L114" s="45">
        <v>0.83</v>
      </c>
      <c r="M114" s="45">
        <v>0.75</v>
      </c>
      <c r="N114" s="44">
        <v>89.6</v>
      </c>
      <c r="O114" s="45">
        <v>102.2</v>
      </c>
      <c r="P114" s="45">
        <f t="shared" si="42"/>
        <v>33.777187499999997</v>
      </c>
      <c r="Q114" s="45">
        <f t="shared" si="43"/>
        <v>21330.994354838709</v>
      </c>
      <c r="R114" s="55"/>
      <c r="V114" s="31">
        <v>0.5</v>
      </c>
      <c r="W114" s="77">
        <v>1370.4</v>
      </c>
      <c r="X114" s="47">
        <v>0.625</v>
      </c>
      <c r="Y114" s="31">
        <v>78</v>
      </c>
      <c r="Z114" s="43">
        <v>-1</v>
      </c>
      <c r="AA114" s="43">
        <v>0.5</v>
      </c>
      <c r="AB114" s="43">
        <v>1</v>
      </c>
      <c r="AC114" s="43">
        <v>96.8</v>
      </c>
      <c r="AD114" s="34">
        <v>80</v>
      </c>
      <c r="AE114" s="43">
        <f t="shared" si="44"/>
        <v>48.3</v>
      </c>
      <c r="AF114" s="43">
        <f t="shared" si="45"/>
        <v>33095.160000000003</v>
      </c>
      <c r="AG114" s="45">
        <v>-0.125</v>
      </c>
      <c r="AH114" s="45">
        <v>0.5</v>
      </c>
      <c r="AI114" s="45">
        <v>1</v>
      </c>
      <c r="AJ114" s="45">
        <v>98.6</v>
      </c>
      <c r="AK114" s="44">
        <v>80</v>
      </c>
      <c r="AL114" s="45">
        <f t="shared" si="46"/>
        <v>50.537499999999994</v>
      </c>
      <c r="AM114" s="45">
        <f t="shared" si="47"/>
        <v>34628.294999999998</v>
      </c>
      <c r="AN114" s="43">
        <v>-0.125</v>
      </c>
      <c r="AO114" s="43">
        <v>0.5</v>
      </c>
      <c r="AP114" s="43">
        <v>1</v>
      </c>
      <c r="AQ114" s="43">
        <v>95</v>
      </c>
      <c r="AR114" s="34">
        <v>80</v>
      </c>
      <c r="AS114" s="43">
        <f t="shared" si="48"/>
        <v>46.9375</v>
      </c>
      <c r="AT114" s="43">
        <f t="shared" si="49"/>
        <v>32161.575000000001</v>
      </c>
      <c r="AU114" s="45">
        <v>-0.125</v>
      </c>
      <c r="AV114" s="45">
        <v>0.5</v>
      </c>
      <c r="AW114" s="45">
        <v>1</v>
      </c>
      <c r="AX114" s="45">
        <v>96.8</v>
      </c>
      <c r="AY114" s="44">
        <v>80</v>
      </c>
      <c r="AZ114" s="45">
        <f t="shared" si="50"/>
        <v>48.737499999999997</v>
      </c>
      <c r="BA114" s="45">
        <f t="shared" si="51"/>
        <v>33394.934999999998</v>
      </c>
      <c r="BB114" s="43">
        <v>-0.125</v>
      </c>
      <c r="BC114" s="43">
        <v>0.5</v>
      </c>
      <c r="BD114" s="43">
        <v>1</v>
      </c>
      <c r="BE114" s="43">
        <v>96.8</v>
      </c>
      <c r="BF114" s="34">
        <v>80</v>
      </c>
      <c r="BG114" s="43">
        <f t="shared" si="52"/>
        <v>48.737499999999997</v>
      </c>
      <c r="BH114" s="43">
        <f t="shared" si="53"/>
        <v>33394.934999999998</v>
      </c>
      <c r="BK114" s="31">
        <v>0.5</v>
      </c>
      <c r="BL114" s="77">
        <v>1370.4</v>
      </c>
      <c r="BM114" s="47">
        <v>0.625</v>
      </c>
      <c r="BN114" s="31">
        <v>78</v>
      </c>
      <c r="BO114" s="45">
        <v>-0.125</v>
      </c>
      <c r="BP114" s="45">
        <v>0.83</v>
      </c>
      <c r="BQ114" s="45">
        <v>1</v>
      </c>
      <c r="BR114" s="44">
        <v>89.6</v>
      </c>
      <c r="BS114" s="45">
        <v>104</v>
      </c>
      <c r="BT114" s="45">
        <f t="shared" si="54"/>
        <v>43.236249999999998</v>
      </c>
      <c r="BU114" s="45">
        <f t="shared" si="55"/>
        <v>29625.478500000001</v>
      </c>
      <c r="BV114" s="54"/>
      <c r="BW114" s="35"/>
      <c r="BX114" s="55"/>
      <c r="BY114" s="55"/>
      <c r="BZ114" s="55"/>
      <c r="CA114" s="35"/>
      <c r="CB114" s="55"/>
      <c r="CC114" s="55"/>
      <c r="CD114" s="55"/>
      <c r="CE114" s="48"/>
    </row>
    <row r="115" spans="1:83" x14ac:dyDescent="0.25">
      <c r="G115" s="31">
        <v>0.46082949308755761</v>
      </c>
      <c r="H115" s="77">
        <v>1370.4</v>
      </c>
      <c r="I115" s="47">
        <v>0.66666666666666696</v>
      </c>
      <c r="J115" s="31">
        <v>74</v>
      </c>
      <c r="K115" s="45">
        <v>-0.125</v>
      </c>
      <c r="L115" s="45">
        <v>0.83</v>
      </c>
      <c r="M115" s="45">
        <v>0.75</v>
      </c>
      <c r="N115" s="44">
        <v>87</v>
      </c>
      <c r="O115" s="45">
        <v>100.4</v>
      </c>
      <c r="P115" s="45">
        <f t="shared" si="42"/>
        <v>30.687187499999993</v>
      </c>
      <c r="Q115" s="45">
        <f t="shared" si="43"/>
        <v>19379.595276497694</v>
      </c>
      <c r="R115" s="55"/>
      <c r="V115" s="31">
        <v>0.5</v>
      </c>
      <c r="W115" s="77">
        <v>1370.4</v>
      </c>
      <c r="X115" s="47">
        <v>0.66666666666666696</v>
      </c>
      <c r="Y115" s="31">
        <v>74</v>
      </c>
      <c r="Z115" s="43">
        <v>-1</v>
      </c>
      <c r="AA115" s="43">
        <v>0.5</v>
      </c>
      <c r="AB115" s="43">
        <v>1</v>
      </c>
      <c r="AC115" s="43">
        <v>96.8</v>
      </c>
      <c r="AD115" s="34">
        <v>80</v>
      </c>
      <c r="AE115" s="43">
        <f t="shared" si="44"/>
        <v>46.3</v>
      </c>
      <c r="AF115" s="43">
        <f t="shared" si="45"/>
        <v>31724.76</v>
      </c>
      <c r="AG115" s="45">
        <v>-0.125</v>
      </c>
      <c r="AH115" s="45">
        <v>0.5</v>
      </c>
      <c r="AI115" s="45">
        <v>1</v>
      </c>
      <c r="AJ115" s="45">
        <v>98.6</v>
      </c>
      <c r="AK115" s="44">
        <v>80</v>
      </c>
      <c r="AL115" s="45">
        <f t="shared" si="46"/>
        <v>48.537499999999994</v>
      </c>
      <c r="AM115" s="45">
        <f t="shared" si="47"/>
        <v>33257.894999999997</v>
      </c>
      <c r="AN115" s="43">
        <v>-0.125</v>
      </c>
      <c r="AO115" s="43">
        <v>0.5</v>
      </c>
      <c r="AP115" s="43">
        <v>1</v>
      </c>
      <c r="AQ115" s="43">
        <v>95</v>
      </c>
      <c r="AR115" s="34">
        <v>80</v>
      </c>
      <c r="AS115" s="43">
        <f t="shared" si="48"/>
        <v>44.9375</v>
      </c>
      <c r="AT115" s="43">
        <f t="shared" si="49"/>
        <v>30791.175000000003</v>
      </c>
      <c r="AU115" s="45">
        <v>-0.125</v>
      </c>
      <c r="AV115" s="45">
        <v>0.5</v>
      </c>
      <c r="AW115" s="45">
        <v>1</v>
      </c>
      <c r="AX115" s="45">
        <v>96.8</v>
      </c>
      <c r="AY115" s="44">
        <v>80</v>
      </c>
      <c r="AZ115" s="45">
        <f t="shared" si="50"/>
        <v>46.737499999999997</v>
      </c>
      <c r="BA115" s="45">
        <f t="shared" si="51"/>
        <v>32024.535</v>
      </c>
      <c r="BB115" s="43">
        <v>-0.125</v>
      </c>
      <c r="BC115" s="43">
        <v>0.5</v>
      </c>
      <c r="BD115" s="43">
        <v>1</v>
      </c>
      <c r="BE115" s="43">
        <v>96.8</v>
      </c>
      <c r="BF115" s="34">
        <v>80</v>
      </c>
      <c r="BG115" s="43">
        <f t="shared" si="52"/>
        <v>46.737499999999997</v>
      </c>
      <c r="BH115" s="43">
        <f t="shared" si="53"/>
        <v>32024.535</v>
      </c>
      <c r="BK115" s="31">
        <v>0.5</v>
      </c>
      <c r="BL115" s="77">
        <v>1370.4</v>
      </c>
      <c r="BM115" s="47">
        <v>0.66666666666666696</v>
      </c>
      <c r="BN115" s="31">
        <v>74</v>
      </c>
      <c r="BO115" s="45">
        <v>-0.125</v>
      </c>
      <c r="BP115" s="45">
        <v>0.83</v>
      </c>
      <c r="BQ115" s="45">
        <v>1</v>
      </c>
      <c r="BR115" s="44">
        <v>87</v>
      </c>
      <c r="BS115" s="45">
        <v>100.4</v>
      </c>
      <c r="BT115" s="45">
        <f t="shared" si="54"/>
        <v>40.916249999999991</v>
      </c>
      <c r="BU115" s="45">
        <f t="shared" si="55"/>
        <v>28035.814499999997</v>
      </c>
      <c r="BV115" s="54"/>
      <c r="BW115" s="35"/>
      <c r="BX115" s="55"/>
      <c r="BY115" s="55"/>
      <c r="BZ115" s="55"/>
      <c r="CA115" s="35"/>
      <c r="CB115" s="55"/>
      <c r="CC115" s="55"/>
      <c r="CD115" s="55"/>
      <c r="CE115" s="48"/>
    </row>
    <row r="116" spans="1:83" x14ac:dyDescent="0.25">
      <c r="G116" s="31">
        <v>0.46082949308755761</v>
      </c>
      <c r="H116" s="77">
        <v>1370.4</v>
      </c>
      <c r="I116" s="47">
        <v>0.70833333333333404</v>
      </c>
      <c r="J116" s="31">
        <v>67</v>
      </c>
      <c r="K116" s="45">
        <v>-0.125</v>
      </c>
      <c r="L116" s="45">
        <v>0.83</v>
      </c>
      <c r="M116" s="45">
        <v>0.75</v>
      </c>
      <c r="N116" s="44">
        <v>84.2</v>
      </c>
      <c r="O116" s="45">
        <v>93.2</v>
      </c>
      <c r="P116" s="45">
        <f t="shared" si="42"/>
        <v>29.629687499999996</v>
      </c>
      <c r="Q116" s="45">
        <f t="shared" si="43"/>
        <v>18711.762096774193</v>
      </c>
      <c r="R116" s="55"/>
      <c r="V116" s="31">
        <v>0.5</v>
      </c>
      <c r="W116" s="77">
        <v>1370.4</v>
      </c>
      <c r="X116" s="47">
        <v>0.70833333333333404</v>
      </c>
      <c r="Y116" s="31">
        <v>67</v>
      </c>
      <c r="Z116" s="43">
        <v>-1</v>
      </c>
      <c r="AA116" s="43">
        <v>0.5</v>
      </c>
      <c r="AB116" s="43">
        <v>1</v>
      </c>
      <c r="AC116" s="43">
        <v>96.8</v>
      </c>
      <c r="AD116" s="34">
        <v>80</v>
      </c>
      <c r="AE116" s="43">
        <f t="shared" si="44"/>
        <v>42.8</v>
      </c>
      <c r="AF116" s="43">
        <f t="shared" si="45"/>
        <v>29326.560000000001</v>
      </c>
      <c r="AG116" s="45">
        <v>-0.125</v>
      </c>
      <c r="AH116" s="45">
        <v>0.5</v>
      </c>
      <c r="AI116" s="45">
        <v>1</v>
      </c>
      <c r="AJ116" s="45">
        <v>98.6</v>
      </c>
      <c r="AK116" s="44">
        <v>80</v>
      </c>
      <c r="AL116" s="45">
        <f t="shared" si="46"/>
        <v>45.037499999999994</v>
      </c>
      <c r="AM116" s="45">
        <f t="shared" si="47"/>
        <v>30859.695</v>
      </c>
      <c r="AN116" s="43">
        <v>-0.125</v>
      </c>
      <c r="AO116" s="43">
        <v>0.5</v>
      </c>
      <c r="AP116" s="43">
        <v>1</v>
      </c>
      <c r="AQ116" s="43">
        <v>95</v>
      </c>
      <c r="AR116" s="34">
        <v>80</v>
      </c>
      <c r="AS116" s="43">
        <f t="shared" si="48"/>
        <v>41.4375</v>
      </c>
      <c r="AT116" s="43">
        <f t="shared" si="49"/>
        <v>28392.975000000002</v>
      </c>
      <c r="AU116" s="45">
        <v>-0.125</v>
      </c>
      <c r="AV116" s="45">
        <v>0.5</v>
      </c>
      <c r="AW116" s="45">
        <v>1</v>
      </c>
      <c r="AX116" s="45">
        <v>96.8</v>
      </c>
      <c r="AY116" s="44">
        <v>80</v>
      </c>
      <c r="AZ116" s="45">
        <f t="shared" si="50"/>
        <v>43.237499999999997</v>
      </c>
      <c r="BA116" s="45">
        <f t="shared" si="51"/>
        <v>29626.334999999999</v>
      </c>
      <c r="BB116" s="43">
        <v>-0.125</v>
      </c>
      <c r="BC116" s="43">
        <v>0.5</v>
      </c>
      <c r="BD116" s="43">
        <v>1</v>
      </c>
      <c r="BE116" s="43">
        <v>96.8</v>
      </c>
      <c r="BF116" s="34">
        <v>80</v>
      </c>
      <c r="BG116" s="43">
        <f t="shared" si="52"/>
        <v>43.237499999999997</v>
      </c>
      <c r="BH116" s="43">
        <f t="shared" si="53"/>
        <v>29626.334999999999</v>
      </c>
      <c r="BK116" s="31">
        <v>0.5</v>
      </c>
      <c r="BL116" s="77">
        <v>1370.4</v>
      </c>
      <c r="BM116" s="47">
        <v>0.70833333333333404</v>
      </c>
      <c r="BN116" s="31">
        <v>67</v>
      </c>
      <c r="BO116" s="45">
        <v>-0.125</v>
      </c>
      <c r="BP116" s="45">
        <v>0.83</v>
      </c>
      <c r="BQ116" s="45">
        <v>1</v>
      </c>
      <c r="BR116" s="44">
        <v>84.2</v>
      </c>
      <c r="BS116" s="45">
        <v>95</v>
      </c>
      <c r="BT116" s="45">
        <f t="shared" si="54"/>
        <v>37.706249999999997</v>
      </c>
      <c r="BU116" s="45">
        <f t="shared" si="55"/>
        <v>25836.322499999998</v>
      </c>
      <c r="BV116" s="54"/>
      <c r="BW116" s="35"/>
      <c r="BX116" s="55"/>
      <c r="BY116" s="55"/>
      <c r="BZ116" s="55"/>
      <c r="CA116" s="35"/>
      <c r="CB116" s="55"/>
      <c r="CC116" s="55"/>
      <c r="CD116" s="55"/>
      <c r="CE116" s="48"/>
    </row>
    <row r="117" spans="1:83" x14ac:dyDescent="0.25">
      <c r="G117" s="31">
        <v>0.46082949308755761</v>
      </c>
      <c r="H117" s="77">
        <v>1370.4</v>
      </c>
      <c r="I117" s="47">
        <v>0.75</v>
      </c>
      <c r="J117" s="31">
        <v>56</v>
      </c>
      <c r="K117" s="45">
        <v>-0.125</v>
      </c>
      <c r="L117" s="45">
        <v>0.83</v>
      </c>
      <c r="M117" s="45">
        <v>0.75</v>
      </c>
      <c r="N117" s="44">
        <v>82.4</v>
      </c>
      <c r="O117" s="45">
        <v>86</v>
      </c>
      <c r="P117" s="45">
        <f t="shared" si="42"/>
        <v>26.832187500000003</v>
      </c>
      <c r="Q117" s="45">
        <f t="shared" si="43"/>
        <v>16945.082834101384</v>
      </c>
      <c r="R117" s="55"/>
      <c r="V117" s="31">
        <v>0.5</v>
      </c>
      <c r="W117" s="77">
        <v>1370.4</v>
      </c>
      <c r="X117" s="47">
        <v>0.75</v>
      </c>
      <c r="Y117" s="31">
        <v>56</v>
      </c>
      <c r="Z117" s="43">
        <v>-1</v>
      </c>
      <c r="AA117" s="43">
        <v>0.5</v>
      </c>
      <c r="AB117" s="43">
        <v>1</v>
      </c>
      <c r="AC117" s="43">
        <v>96.8</v>
      </c>
      <c r="AD117" s="34">
        <v>80</v>
      </c>
      <c r="AE117" s="43">
        <f t="shared" si="44"/>
        <v>37.299999999999997</v>
      </c>
      <c r="AF117" s="43">
        <f t="shared" si="45"/>
        <v>25557.96</v>
      </c>
      <c r="AG117" s="45">
        <v>-0.125</v>
      </c>
      <c r="AH117" s="45">
        <v>0.5</v>
      </c>
      <c r="AI117" s="45">
        <v>1</v>
      </c>
      <c r="AJ117" s="45">
        <v>98.6</v>
      </c>
      <c r="AK117" s="44">
        <v>80</v>
      </c>
      <c r="AL117" s="45">
        <f t="shared" si="46"/>
        <v>39.537499999999994</v>
      </c>
      <c r="AM117" s="45">
        <f t="shared" si="47"/>
        <v>27091.094999999998</v>
      </c>
      <c r="AN117" s="43">
        <v>-0.125</v>
      </c>
      <c r="AO117" s="43">
        <v>0.5</v>
      </c>
      <c r="AP117" s="43">
        <v>1</v>
      </c>
      <c r="AQ117" s="43">
        <v>95</v>
      </c>
      <c r="AR117" s="34">
        <v>80</v>
      </c>
      <c r="AS117" s="43">
        <f t="shared" si="48"/>
        <v>35.9375</v>
      </c>
      <c r="AT117" s="43">
        <f t="shared" si="49"/>
        <v>24624.375</v>
      </c>
      <c r="AU117" s="45">
        <v>-0.125</v>
      </c>
      <c r="AV117" s="45">
        <v>0.5</v>
      </c>
      <c r="AW117" s="45">
        <v>1</v>
      </c>
      <c r="AX117" s="45">
        <v>96.8</v>
      </c>
      <c r="AY117" s="44">
        <v>80</v>
      </c>
      <c r="AZ117" s="45">
        <f t="shared" si="50"/>
        <v>37.737499999999997</v>
      </c>
      <c r="BA117" s="45">
        <f t="shared" si="51"/>
        <v>25857.735000000001</v>
      </c>
      <c r="BB117" s="43">
        <v>-0.125</v>
      </c>
      <c r="BC117" s="43">
        <v>0.5</v>
      </c>
      <c r="BD117" s="43">
        <v>1</v>
      </c>
      <c r="BE117" s="43">
        <v>96.8</v>
      </c>
      <c r="BF117" s="34">
        <v>80</v>
      </c>
      <c r="BG117" s="43">
        <f t="shared" si="52"/>
        <v>37.737499999999997</v>
      </c>
      <c r="BH117" s="43">
        <f t="shared" si="53"/>
        <v>25857.735000000001</v>
      </c>
      <c r="BK117" s="31">
        <v>0.5</v>
      </c>
      <c r="BL117" s="77">
        <v>1370.4</v>
      </c>
      <c r="BM117" s="47">
        <v>0.75</v>
      </c>
      <c r="BN117" s="31">
        <v>56</v>
      </c>
      <c r="BO117" s="45">
        <v>-0.125</v>
      </c>
      <c r="BP117" s="45">
        <v>0.83</v>
      </c>
      <c r="BQ117" s="45">
        <v>1</v>
      </c>
      <c r="BR117" s="44">
        <v>82.4</v>
      </c>
      <c r="BS117" s="45">
        <v>86</v>
      </c>
      <c r="BT117" s="45">
        <f t="shared" si="54"/>
        <v>35.776250000000005</v>
      </c>
      <c r="BU117" s="45">
        <f t="shared" si="55"/>
        <v>24513.886500000004</v>
      </c>
      <c r="BV117" s="54"/>
      <c r="BW117" s="35"/>
      <c r="BX117" s="55"/>
      <c r="BY117" s="55"/>
      <c r="BZ117" s="55"/>
      <c r="CA117" s="35"/>
      <c r="CB117" s="55"/>
      <c r="CC117" s="55"/>
      <c r="CD117" s="55"/>
      <c r="CE117" s="48"/>
    </row>
    <row r="118" spans="1:83" x14ac:dyDescent="0.25">
      <c r="G118" s="31">
        <v>0.46082949308755761</v>
      </c>
      <c r="H118" s="77">
        <v>1370.4</v>
      </c>
      <c r="I118" s="47">
        <v>0.79166666666666696</v>
      </c>
      <c r="J118" s="31">
        <v>42</v>
      </c>
      <c r="K118" s="45">
        <v>-0.125</v>
      </c>
      <c r="L118" s="45">
        <v>0.83</v>
      </c>
      <c r="M118" s="45">
        <v>0.75</v>
      </c>
      <c r="N118" s="44">
        <v>82.4</v>
      </c>
      <c r="O118" s="45">
        <v>82.4</v>
      </c>
      <c r="P118" s="45">
        <f t="shared" si="42"/>
        <v>20.817187500000003</v>
      </c>
      <c r="Q118" s="45">
        <f t="shared" si="43"/>
        <v>13146.485599078344</v>
      </c>
      <c r="R118" s="55"/>
      <c r="V118" s="31">
        <v>0.5</v>
      </c>
      <c r="W118" s="77">
        <v>1370.4</v>
      </c>
      <c r="X118" s="47">
        <v>0.79166666666666696</v>
      </c>
      <c r="Y118" s="31">
        <v>42</v>
      </c>
      <c r="Z118" s="43">
        <v>-1</v>
      </c>
      <c r="AA118" s="43">
        <v>0.5</v>
      </c>
      <c r="AB118" s="43">
        <v>1</v>
      </c>
      <c r="AC118" s="43">
        <v>96.8</v>
      </c>
      <c r="AD118" s="34">
        <v>80</v>
      </c>
      <c r="AE118" s="43">
        <f t="shared" si="44"/>
        <v>30.299999999999997</v>
      </c>
      <c r="AF118" s="43">
        <f t="shared" si="45"/>
        <v>20761.559999999998</v>
      </c>
      <c r="AG118" s="45">
        <v>-0.125</v>
      </c>
      <c r="AH118" s="45">
        <v>0.5</v>
      </c>
      <c r="AI118" s="45">
        <v>1</v>
      </c>
      <c r="AJ118" s="45">
        <v>98.6</v>
      </c>
      <c r="AK118" s="44">
        <v>80</v>
      </c>
      <c r="AL118" s="45">
        <f t="shared" si="46"/>
        <v>32.537499999999994</v>
      </c>
      <c r="AM118" s="45">
        <f t="shared" si="47"/>
        <v>22294.694999999996</v>
      </c>
      <c r="AN118" s="43">
        <v>-0.125</v>
      </c>
      <c r="AO118" s="43">
        <v>0.5</v>
      </c>
      <c r="AP118" s="43">
        <v>1</v>
      </c>
      <c r="AQ118" s="43">
        <v>95</v>
      </c>
      <c r="AR118" s="34">
        <v>80</v>
      </c>
      <c r="AS118" s="43">
        <f t="shared" si="48"/>
        <v>28.9375</v>
      </c>
      <c r="AT118" s="43">
        <f t="shared" si="49"/>
        <v>19827.975000000002</v>
      </c>
      <c r="AU118" s="45">
        <v>-0.125</v>
      </c>
      <c r="AV118" s="45">
        <v>0.5</v>
      </c>
      <c r="AW118" s="45">
        <v>1</v>
      </c>
      <c r="AX118" s="45">
        <v>96.8</v>
      </c>
      <c r="AY118" s="44">
        <v>80</v>
      </c>
      <c r="AZ118" s="45">
        <f t="shared" si="50"/>
        <v>30.737499999999997</v>
      </c>
      <c r="BA118" s="45">
        <f t="shared" si="51"/>
        <v>21061.334999999999</v>
      </c>
      <c r="BB118" s="43">
        <v>-0.125</v>
      </c>
      <c r="BC118" s="43">
        <v>0.5</v>
      </c>
      <c r="BD118" s="43">
        <v>1</v>
      </c>
      <c r="BE118" s="43">
        <v>96.8</v>
      </c>
      <c r="BF118" s="34">
        <v>80</v>
      </c>
      <c r="BG118" s="43">
        <f t="shared" si="52"/>
        <v>30.737499999999997</v>
      </c>
      <c r="BH118" s="43">
        <f t="shared" si="53"/>
        <v>21061.334999999999</v>
      </c>
      <c r="BK118" s="31">
        <v>0.5</v>
      </c>
      <c r="BL118" s="77">
        <v>1370.4</v>
      </c>
      <c r="BM118" s="47">
        <v>0.79166666666666696</v>
      </c>
      <c r="BN118" s="31">
        <v>42</v>
      </c>
      <c r="BO118" s="45">
        <v>-0.125</v>
      </c>
      <c r="BP118" s="45">
        <v>0.83</v>
      </c>
      <c r="BQ118" s="45">
        <v>1</v>
      </c>
      <c r="BR118" s="44">
        <v>82.4</v>
      </c>
      <c r="BS118" s="45">
        <v>84.2</v>
      </c>
      <c r="BT118" s="45">
        <f t="shared" si="54"/>
        <v>25.956250000000004</v>
      </c>
      <c r="BU118" s="45">
        <f t="shared" si="55"/>
        <v>17785.222500000003</v>
      </c>
      <c r="BV118" s="54"/>
      <c r="BW118" s="35"/>
      <c r="BX118" s="55"/>
      <c r="BY118" s="55"/>
      <c r="BZ118" s="55"/>
      <c r="CA118" s="35"/>
      <c r="CB118" s="55"/>
      <c r="CC118" s="55"/>
      <c r="CD118" s="55"/>
      <c r="CE118" s="48"/>
    </row>
    <row r="119" spans="1:83" x14ac:dyDescent="0.25">
      <c r="G119" s="31">
        <v>0.46082949308755761</v>
      </c>
      <c r="H119" s="77">
        <v>1370.4</v>
      </c>
      <c r="I119" s="47">
        <v>0.83333333333333404</v>
      </c>
      <c r="J119" s="31">
        <v>28</v>
      </c>
      <c r="K119" s="45">
        <v>-0.125</v>
      </c>
      <c r="L119" s="45">
        <v>0.83</v>
      </c>
      <c r="M119" s="45">
        <v>0.75</v>
      </c>
      <c r="N119" s="44">
        <v>80.599999999999994</v>
      </c>
      <c r="O119" s="45">
        <v>80.599999999999994</v>
      </c>
      <c r="P119" s="45">
        <f t="shared" si="42"/>
        <v>12.102187499999999</v>
      </c>
      <c r="Q119" s="45">
        <f t="shared" si="43"/>
        <v>7642.7823732718889</v>
      </c>
      <c r="R119" s="55"/>
      <c r="V119" s="31">
        <v>0.5</v>
      </c>
      <c r="W119" s="77">
        <v>1370.4</v>
      </c>
      <c r="X119" s="47">
        <v>0.83333333333333404</v>
      </c>
      <c r="Y119" s="31">
        <v>28</v>
      </c>
      <c r="Z119" s="43">
        <v>-1</v>
      </c>
      <c r="AA119" s="43">
        <v>0.5</v>
      </c>
      <c r="AB119" s="43">
        <v>1</v>
      </c>
      <c r="AC119" s="43">
        <v>96.8</v>
      </c>
      <c r="AD119" s="34">
        <v>80</v>
      </c>
      <c r="AE119" s="43">
        <f t="shared" si="44"/>
        <v>23.299999999999997</v>
      </c>
      <c r="AF119" s="43">
        <f t="shared" si="45"/>
        <v>15965.16</v>
      </c>
      <c r="AG119" s="45">
        <v>-0.125</v>
      </c>
      <c r="AH119" s="45">
        <v>0.5</v>
      </c>
      <c r="AI119" s="45">
        <v>1</v>
      </c>
      <c r="AJ119" s="45">
        <v>98.6</v>
      </c>
      <c r="AK119" s="44">
        <v>80</v>
      </c>
      <c r="AL119" s="45">
        <f t="shared" si="46"/>
        <v>25.537499999999994</v>
      </c>
      <c r="AM119" s="45">
        <f t="shared" si="47"/>
        <v>17498.294999999998</v>
      </c>
      <c r="AN119" s="43">
        <v>-0.125</v>
      </c>
      <c r="AO119" s="43">
        <v>0.5</v>
      </c>
      <c r="AP119" s="43">
        <v>1</v>
      </c>
      <c r="AQ119" s="43">
        <v>95</v>
      </c>
      <c r="AR119" s="34">
        <v>80</v>
      </c>
      <c r="AS119" s="43">
        <f t="shared" si="48"/>
        <v>21.9375</v>
      </c>
      <c r="AT119" s="43">
        <f t="shared" si="49"/>
        <v>15031.575000000001</v>
      </c>
      <c r="AU119" s="45">
        <v>-0.125</v>
      </c>
      <c r="AV119" s="45">
        <v>0.5</v>
      </c>
      <c r="AW119" s="45">
        <v>1</v>
      </c>
      <c r="AX119" s="45">
        <v>96.8</v>
      </c>
      <c r="AY119" s="44">
        <v>80</v>
      </c>
      <c r="AZ119" s="45">
        <f t="shared" si="50"/>
        <v>23.737499999999997</v>
      </c>
      <c r="BA119" s="45">
        <f t="shared" si="51"/>
        <v>16264.934999999999</v>
      </c>
      <c r="BB119" s="43">
        <v>-0.125</v>
      </c>
      <c r="BC119" s="43">
        <v>0.5</v>
      </c>
      <c r="BD119" s="43">
        <v>1</v>
      </c>
      <c r="BE119" s="43">
        <v>96.8</v>
      </c>
      <c r="BF119" s="34">
        <v>80</v>
      </c>
      <c r="BG119" s="43">
        <f t="shared" si="52"/>
        <v>23.737499999999997</v>
      </c>
      <c r="BH119" s="43">
        <f t="shared" si="53"/>
        <v>16264.934999999999</v>
      </c>
      <c r="BK119" s="31">
        <v>0.5</v>
      </c>
      <c r="BL119" s="77">
        <v>1370.4</v>
      </c>
      <c r="BM119" s="47">
        <v>0.83333333333333404</v>
      </c>
      <c r="BN119" s="31">
        <v>28</v>
      </c>
      <c r="BO119" s="45">
        <v>-0.125</v>
      </c>
      <c r="BP119" s="45">
        <v>0.83</v>
      </c>
      <c r="BQ119" s="45">
        <v>1</v>
      </c>
      <c r="BR119" s="44">
        <v>80.599999999999994</v>
      </c>
      <c r="BS119" s="45">
        <v>82.4</v>
      </c>
      <c r="BT119" s="45">
        <f t="shared" si="54"/>
        <v>14.336249999999989</v>
      </c>
      <c r="BU119" s="45">
        <f t="shared" si="55"/>
        <v>9823.1984999999931</v>
      </c>
      <c r="BV119" s="54"/>
      <c r="BW119" s="35"/>
      <c r="BX119" s="55"/>
      <c r="BY119" s="55"/>
      <c r="BZ119" s="55"/>
      <c r="CA119" s="35"/>
      <c r="CB119" s="55"/>
      <c r="CC119" s="55"/>
      <c r="CD119" s="55"/>
      <c r="CE119" s="48"/>
    </row>
    <row r="120" spans="1:83" x14ac:dyDescent="0.25">
      <c r="G120" s="31">
        <v>0.46082949308755761</v>
      </c>
      <c r="H120" s="77">
        <v>1370.4</v>
      </c>
      <c r="I120" s="47">
        <v>0.875</v>
      </c>
      <c r="J120" s="31">
        <v>18</v>
      </c>
      <c r="K120" s="45">
        <v>-0.125</v>
      </c>
      <c r="L120" s="45">
        <v>0.83</v>
      </c>
      <c r="M120" s="45">
        <v>0.75</v>
      </c>
      <c r="N120" s="44">
        <v>80.599999999999994</v>
      </c>
      <c r="O120" s="45">
        <v>78.8</v>
      </c>
      <c r="P120" s="45">
        <f t="shared" si="42"/>
        <v>7.2271874999999977</v>
      </c>
      <c r="Q120" s="45">
        <f t="shared" si="43"/>
        <v>4564.1187788018424</v>
      </c>
      <c r="R120" s="55"/>
      <c r="V120" s="31">
        <v>0.5</v>
      </c>
      <c r="W120" s="77">
        <v>1370.4</v>
      </c>
      <c r="X120" s="47">
        <v>0.875</v>
      </c>
      <c r="Y120" s="31">
        <v>18</v>
      </c>
      <c r="Z120" s="43">
        <v>-1</v>
      </c>
      <c r="AA120" s="43">
        <v>0.5</v>
      </c>
      <c r="AB120" s="43">
        <v>1</v>
      </c>
      <c r="AC120" s="43">
        <v>96.8</v>
      </c>
      <c r="AD120" s="34">
        <v>80</v>
      </c>
      <c r="AE120" s="43">
        <f t="shared" si="44"/>
        <v>18.299999999999997</v>
      </c>
      <c r="AF120" s="43">
        <f t="shared" si="45"/>
        <v>12539.159999999998</v>
      </c>
      <c r="AG120" s="45">
        <v>-0.125</v>
      </c>
      <c r="AH120" s="45">
        <v>0.5</v>
      </c>
      <c r="AI120" s="45">
        <v>1</v>
      </c>
      <c r="AJ120" s="45">
        <v>98.6</v>
      </c>
      <c r="AK120" s="44">
        <v>80</v>
      </c>
      <c r="AL120" s="45">
        <f t="shared" si="46"/>
        <v>20.537499999999994</v>
      </c>
      <c r="AM120" s="45">
        <f t="shared" si="47"/>
        <v>14072.294999999996</v>
      </c>
      <c r="AN120" s="43">
        <v>-0.125</v>
      </c>
      <c r="AO120" s="43">
        <v>0.5</v>
      </c>
      <c r="AP120" s="43">
        <v>1</v>
      </c>
      <c r="AQ120" s="43">
        <v>95</v>
      </c>
      <c r="AR120" s="34">
        <v>80</v>
      </c>
      <c r="AS120" s="43">
        <f t="shared" si="48"/>
        <v>16.9375</v>
      </c>
      <c r="AT120" s="43">
        <f t="shared" si="49"/>
        <v>11605.575000000001</v>
      </c>
      <c r="AU120" s="45">
        <v>-0.125</v>
      </c>
      <c r="AV120" s="45">
        <v>0.5</v>
      </c>
      <c r="AW120" s="45">
        <v>1</v>
      </c>
      <c r="AX120" s="45">
        <v>96.8</v>
      </c>
      <c r="AY120" s="44">
        <v>80</v>
      </c>
      <c r="AZ120" s="45">
        <f t="shared" si="50"/>
        <v>18.737499999999997</v>
      </c>
      <c r="BA120" s="45">
        <f t="shared" si="51"/>
        <v>12838.934999999999</v>
      </c>
      <c r="BB120" s="43">
        <v>-0.125</v>
      </c>
      <c r="BC120" s="43">
        <v>0.5</v>
      </c>
      <c r="BD120" s="43">
        <v>1</v>
      </c>
      <c r="BE120" s="43">
        <v>96.8</v>
      </c>
      <c r="BF120" s="34">
        <v>80</v>
      </c>
      <c r="BG120" s="43">
        <f t="shared" si="52"/>
        <v>18.737499999999997</v>
      </c>
      <c r="BH120" s="43">
        <f t="shared" si="53"/>
        <v>12838.934999999999</v>
      </c>
      <c r="BK120" s="31">
        <v>0.5</v>
      </c>
      <c r="BL120" s="77">
        <v>1370.4</v>
      </c>
      <c r="BM120" s="47">
        <v>0.875</v>
      </c>
      <c r="BN120" s="31">
        <v>18</v>
      </c>
      <c r="BO120" s="45">
        <v>-0.125</v>
      </c>
      <c r="BP120" s="45">
        <v>0.83</v>
      </c>
      <c r="BQ120" s="45">
        <v>1</v>
      </c>
      <c r="BR120" s="44">
        <v>80.599999999999994</v>
      </c>
      <c r="BS120" s="45">
        <v>80.599999999999994</v>
      </c>
      <c r="BT120" s="45">
        <f t="shared" si="54"/>
        <v>7.8362499999999997</v>
      </c>
      <c r="BU120" s="45">
        <f t="shared" si="55"/>
        <v>5369.3985000000002</v>
      </c>
      <c r="BV120" s="54"/>
      <c r="BW120" s="35"/>
      <c r="BX120" s="55"/>
      <c r="BY120" s="55"/>
      <c r="BZ120" s="55"/>
      <c r="CA120" s="35"/>
      <c r="CB120" s="55"/>
      <c r="CC120" s="55"/>
      <c r="CD120" s="55"/>
      <c r="CE120" s="48"/>
    </row>
    <row r="121" spans="1:83" x14ac:dyDescent="0.25">
      <c r="G121" s="31">
        <v>0.46082949308755761</v>
      </c>
      <c r="H121" s="77">
        <v>1370.4</v>
      </c>
      <c r="I121" s="47">
        <v>0.91666666666666696</v>
      </c>
      <c r="J121" s="31">
        <v>12</v>
      </c>
      <c r="K121" s="45">
        <v>-0.125</v>
      </c>
      <c r="L121" s="45">
        <v>0.83</v>
      </c>
      <c r="M121" s="45">
        <v>0.75</v>
      </c>
      <c r="N121" s="44">
        <v>81</v>
      </c>
      <c r="O121" s="45">
        <v>78.8</v>
      </c>
      <c r="P121" s="45">
        <f t="shared" si="42"/>
        <v>3.7921875000000016</v>
      </c>
      <c r="Q121" s="45">
        <f t="shared" si="43"/>
        <v>2394.8450460829508</v>
      </c>
      <c r="R121" s="55"/>
      <c r="V121" s="31">
        <v>0.5</v>
      </c>
      <c r="W121" s="77">
        <v>1370.4</v>
      </c>
      <c r="X121" s="47">
        <v>0.91666666666666696</v>
      </c>
      <c r="Y121" s="31">
        <v>12</v>
      </c>
      <c r="Z121" s="43">
        <v>-1</v>
      </c>
      <c r="AA121" s="43">
        <v>0.5</v>
      </c>
      <c r="AB121" s="43">
        <v>1</v>
      </c>
      <c r="AC121" s="43">
        <v>96.8</v>
      </c>
      <c r="AD121" s="34">
        <v>80</v>
      </c>
      <c r="AE121" s="43">
        <f t="shared" si="44"/>
        <v>15.299999999999997</v>
      </c>
      <c r="AF121" s="43">
        <f t="shared" si="45"/>
        <v>10483.56</v>
      </c>
      <c r="AG121" s="45">
        <v>-0.125</v>
      </c>
      <c r="AH121" s="45">
        <v>0.5</v>
      </c>
      <c r="AI121" s="45">
        <v>1</v>
      </c>
      <c r="AJ121" s="45">
        <v>98.6</v>
      </c>
      <c r="AK121" s="44">
        <v>80</v>
      </c>
      <c r="AL121" s="45">
        <f t="shared" si="46"/>
        <v>17.537499999999994</v>
      </c>
      <c r="AM121" s="45">
        <f t="shared" si="47"/>
        <v>12016.694999999996</v>
      </c>
      <c r="AN121" s="43">
        <v>-0.125</v>
      </c>
      <c r="AO121" s="43">
        <v>0.5</v>
      </c>
      <c r="AP121" s="43">
        <v>1</v>
      </c>
      <c r="AQ121" s="43">
        <v>95</v>
      </c>
      <c r="AR121" s="34">
        <v>80</v>
      </c>
      <c r="AS121" s="43">
        <f t="shared" si="48"/>
        <v>13.9375</v>
      </c>
      <c r="AT121" s="43">
        <f t="shared" si="49"/>
        <v>9549.9750000000004</v>
      </c>
      <c r="AU121" s="45">
        <v>-0.125</v>
      </c>
      <c r="AV121" s="45">
        <v>0.5</v>
      </c>
      <c r="AW121" s="45">
        <v>1</v>
      </c>
      <c r="AX121" s="45">
        <v>96.8</v>
      </c>
      <c r="AY121" s="44">
        <v>80</v>
      </c>
      <c r="AZ121" s="45">
        <f t="shared" si="50"/>
        <v>15.737499999999997</v>
      </c>
      <c r="BA121" s="45">
        <f t="shared" si="51"/>
        <v>10783.334999999999</v>
      </c>
      <c r="BB121" s="43">
        <v>-0.125</v>
      </c>
      <c r="BC121" s="43">
        <v>0.5</v>
      </c>
      <c r="BD121" s="43">
        <v>1</v>
      </c>
      <c r="BE121" s="43">
        <v>96.8</v>
      </c>
      <c r="BF121" s="34">
        <v>80</v>
      </c>
      <c r="BG121" s="43">
        <f t="shared" si="52"/>
        <v>15.737499999999997</v>
      </c>
      <c r="BH121" s="43">
        <f t="shared" si="53"/>
        <v>10783.334999999999</v>
      </c>
      <c r="BK121" s="31">
        <v>0.5</v>
      </c>
      <c r="BL121" s="77">
        <v>1370.4</v>
      </c>
      <c r="BM121" s="47">
        <v>0.91666666666666696</v>
      </c>
      <c r="BN121" s="31">
        <v>12</v>
      </c>
      <c r="BO121" s="45">
        <v>-0.125</v>
      </c>
      <c r="BP121" s="45">
        <v>0.83</v>
      </c>
      <c r="BQ121" s="45">
        <v>1</v>
      </c>
      <c r="BR121" s="44">
        <v>81</v>
      </c>
      <c r="BS121" s="45">
        <v>78.8</v>
      </c>
      <c r="BT121" s="45">
        <f t="shared" si="54"/>
        <v>5.0562500000000021</v>
      </c>
      <c r="BU121" s="45">
        <f t="shared" si="55"/>
        <v>3464.5425000000018</v>
      </c>
      <c r="BV121" s="54"/>
      <c r="BW121" s="35"/>
      <c r="BX121" s="55"/>
      <c r="BY121" s="55"/>
      <c r="BZ121" s="55"/>
      <c r="CA121" s="35"/>
      <c r="CB121" s="55"/>
      <c r="CC121" s="55"/>
      <c r="CD121" s="55"/>
      <c r="CE121" s="48"/>
    </row>
    <row r="122" spans="1:83" x14ac:dyDescent="0.25">
      <c r="G122" s="31">
        <v>0.46082949308755761</v>
      </c>
      <c r="H122" s="77">
        <v>1370.4</v>
      </c>
      <c r="I122" s="47">
        <v>0.95833333333333404</v>
      </c>
      <c r="J122" s="31">
        <v>8</v>
      </c>
      <c r="K122" s="45">
        <v>-0.125</v>
      </c>
      <c r="L122" s="45">
        <v>0.83</v>
      </c>
      <c r="M122" s="45">
        <v>0.75</v>
      </c>
      <c r="N122" s="44">
        <v>80.599999999999994</v>
      </c>
      <c r="O122" s="45">
        <v>78.8</v>
      </c>
      <c r="P122" s="45">
        <f t="shared" si="42"/>
        <v>1.0021874999999978</v>
      </c>
      <c r="Q122" s="45">
        <f t="shared" si="43"/>
        <v>632.90218894009081</v>
      </c>
      <c r="R122" s="55"/>
      <c r="V122" s="31">
        <v>0.5</v>
      </c>
      <c r="W122" s="77">
        <v>1370.4</v>
      </c>
      <c r="X122" s="47">
        <v>0.95833333333333404</v>
      </c>
      <c r="Y122" s="31">
        <v>8</v>
      </c>
      <c r="Z122" s="43">
        <v>-1</v>
      </c>
      <c r="AA122" s="43">
        <v>0.5</v>
      </c>
      <c r="AB122" s="43">
        <v>1</v>
      </c>
      <c r="AC122" s="43">
        <v>96.8</v>
      </c>
      <c r="AD122" s="34">
        <v>80</v>
      </c>
      <c r="AE122" s="43">
        <f t="shared" si="44"/>
        <v>13.299999999999997</v>
      </c>
      <c r="AF122" s="43">
        <f t="shared" si="45"/>
        <v>9113.159999999998</v>
      </c>
      <c r="AG122" s="45">
        <v>-0.125</v>
      </c>
      <c r="AH122" s="45">
        <v>0.5</v>
      </c>
      <c r="AI122" s="45">
        <v>1</v>
      </c>
      <c r="AJ122" s="45">
        <v>98.6</v>
      </c>
      <c r="AK122" s="44">
        <v>80</v>
      </c>
      <c r="AL122" s="45">
        <f t="shared" si="46"/>
        <v>15.537499999999994</v>
      </c>
      <c r="AM122" s="45">
        <f t="shared" si="47"/>
        <v>10646.294999999996</v>
      </c>
      <c r="AN122" s="43">
        <v>-0.125</v>
      </c>
      <c r="AO122" s="43">
        <v>0.5</v>
      </c>
      <c r="AP122" s="43">
        <v>1</v>
      </c>
      <c r="AQ122" s="43">
        <v>95</v>
      </c>
      <c r="AR122" s="34">
        <v>80</v>
      </c>
      <c r="AS122" s="43">
        <f t="shared" si="48"/>
        <v>11.9375</v>
      </c>
      <c r="AT122" s="43">
        <f t="shared" si="49"/>
        <v>8179.5750000000007</v>
      </c>
      <c r="AU122" s="45">
        <v>-0.125</v>
      </c>
      <c r="AV122" s="45">
        <v>0.5</v>
      </c>
      <c r="AW122" s="45">
        <v>1</v>
      </c>
      <c r="AX122" s="45">
        <v>96.8</v>
      </c>
      <c r="AY122" s="44">
        <v>80</v>
      </c>
      <c r="AZ122" s="45">
        <f t="shared" si="50"/>
        <v>13.737499999999997</v>
      </c>
      <c r="BA122" s="45">
        <f t="shared" si="51"/>
        <v>9412.9349999999995</v>
      </c>
      <c r="BB122" s="43">
        <v>-0.125</v>
      </c>
      <c r="BC122" s="43">
        <v>0.5</v>
      </c>
      <c r="BD122" s="43">
        <v>1</v>
      </c>
      <c r="BE122" s="43">
        <v>96.8</v>
      </c>
      <c r="BF122" s="34">
        <v>80</v>
      </c>
      <c r="BG122" s="43">
        <f t="shared" si="52"/>
        <v>13.737499999999997</v>
      </c>
      <c r="BH122" s="43">
        <f t="shared" si="53"/>
        <v>9412.9349999999995</v>
      </c>
      <c r="BK122" s="31">
        <v>0.5</v>
      </c>
      <c r="BL122" s="77">
        <v>1370.4</v>
      </c>
      <c r="BM122" s="47">
        <v>0.95833333333333404</v>
      </c>
      <c r="BN122" s="31">
        <v>8</v>
      </c>
      <c r="BO122" s="45">
        <v>-0.125</v>
      </c>
      <c r="BP122" s="45">
        <v>0.83</v>
      </c>
      <c r="BQ122" s="45">
        <v>1</v>
      </c>
      <c r="BR122" s="44">
        <v>80.599999999999994</v>
      </c>
      <c r="BS122" s="45">
        <v>78.8</v>
      </c>
      <c r="BT122" s="45">
        <f t="shared" si="54"/>
        <v>1.3362499999999971</v>
      </c>
      <c r="BU122" s="45">
        <f t="shared" si="55"/>
        <v>915.59849999999801</v>
      </c>
      <c r="BV122" s="54"/>
      <c r="BW122" s="35"/>
      <c r="BX122" s="55"/>
      <c r="BY122" s="55"/>
      <c r="BZ122" s="55"/>
      <c r="CA122" s="35"/>
      <c r="CB122" s="55"/>
      <c r="CC122" s="55"/>
      <c r="CD122" s="55"/>
      <c r="CE122" s="48"/>
    </row>
    <row r="123" spans="1:83" x14ac:dyDescent="0.25">
      <c r="G123" s="31">
        <v>0.46082949308755761</v>
      </c>
      <c r="H123" s="77">
        <v>1370.4</v>
      </c>
      <c r="I123" s="47">
        <v>1</v>
      </c>
      <c r="J123" s="31">
        <v>5</v>
      </c>
      <c r="K123" s="45">
        <v>-0.125</v>
      </c>
      <c r="L123" s="45">
        <v>0.83</v>
      </c>
      <c r="M123" s="45">
        <v>0.75</v>
      </c>
      <c r="N123" s="44">
        <v>80.599999999999994</v>
      </c>
      <c r="O123" s="45">
        <v>77</v>
      </c>
      <c r="P123" s="45">
        <f t="shared" si="42"/>
        <v>0.4846874999999955</v>
      </c>
      <c r="Q123" s="45">
        <f t="shared" si="43"/>
        <v>306.09020737326904</v>
      </c>
      <c r="R123" s="55"/>
      <c r="V123" s="31">
        <v>0.5</v>
      </c>
      <c r="W123" s="77">
        <v>1370.4</v>
      </c>
      <c r="X123" s="47">
        <v>1</v>
      </c>
      <c r="Y123" s="31">
        <v>5</v>
      </c>
      <c r="Z123" s="43">
        <v>-1</v>
      </c>
      <c r="AA123" s="43">
        <v>0.5</v>
      </c>
      <c r="AB123" s="43">
        <v>1</v>
      </c>
      <c r="AC123" s="43">
        <v>96.8</v>
      </c>
      <c r="AD123" s="34">
        <v>80</v>
      </c>
      <c r="AE123" s="43">
        <f t="shared" si="44"/>
        <v>11.799999999999997</v>
      </c>
      <c r="AF123" s="43">
        <f t="shared" si="45"/>
        <v>8085.3599999999988</v>
      </c>
      <c r="AG123" s="45">
        <v>-0.125</v>
      </c>
      <c r="AH123" s="45">
        <v>0.5</v>
      </c>
      <c r="AI123" s="45">
        <v>1</v>
      </c>
      <c r="AJ123" s="45">
        <v>98.6</v>
      </c>
      <c r="AK123" s="44">
        <v>80</v>
      </c>
      <c r="AL123" s="45">
        <f t="shared" si="46"/>
        <v>14.037499999999994</v>
      </c>
      <c r="AM123" s="45">
        <f t="shared" si="47"/>
        <v>9618.4949999999972</v>
      </c>
      <c r="AN123" s="43">
        <v>-0.125</v>
      </c>
      <c r="AO123" s="43">
        <v>0.5</v>
      </c>
      <c r="AP123" s="43">
        <v>1</v>
      </c>
      <c r="AQ123" s="43">
        <v>95</v>
      </c>
      <c r="AR123" s="34">
        <v>80</v>
      </c>
      <c r="AS123" s="43">
        <f t="shared" si="48"/>
        <v>10.4375</v>
      </c>
      <c r="AT123" s="43">
        <f t="shared" si="49"/>
        <v>7151.7750000000005</v>
      </c>
      <c r="AU123" s="45">
        <v>-0.125</v>
      </c>
      <c r="AV123" s="45">
        <v>0.5</v>
      </c>
      <c r="AW123" s="45">
        <v>1</v>
      </c>
      <c r="AX123" s="45">
        <v>96.8</v>
      </c>
      <c r="AY123" s="44">
        <v>80</v>
      </c>
      <c r="AZ123" s="45">
        <f t="shared" si="50"/>
        <v>12.237499999999997</v>
      </c>
      <c r="BA123" s="45">
        <f t="shared" si="51"/>
        <v>8385.1349999999984</v>
      </c>
      <c r="BB123" s="43">
        <v>-0.125</v>
      </c>
      <c r="BC123" s="43">
        <v>0.5</v>
      </c>
      <c r="BD123" s="43">
        <v>1</v>
      </c>
      <c r="BE123" s="43">
        <v>96.8</v>
      </c>
      <c r="BF123" s="34">
        <v>80</v>
      </c>
      <c r="BG123" s="43">
        <f t="shared" si="52"/>
        <v>12.237499999999997</v>
      </c>
      <c r="BH123" s="43">
        <f t="shared" si="53"/>
        <v>8385.1349999999984</v>
      </c>
      <c r="BK123" s="31">
        <v>0.5</v>
      </c>
      <c r="BL123" s="77">
        <v>1370.4</v>
      </c>
      <c r="BM123" s="47">
        <v>1</v>
      </c>
      <c r="BN123" s="31">
        <v>5</v>
      </c>
      <c r="BO123" s="45">
        <v>-0.125</v>
      </c>
      <c r="BP123" s="45">
        <v>0.83</v>
      </c>
      <c r="BQ123" s="45">
        <v>1</v>
      </c>
      <c r="BR123" s="44">
        <v>80.599999999999994</v>
      </c>
      <c r="BS123" s="45">
        <v>78.8</v>
      </c>
      <c r="BT123" s="45">
        <f t="shared" si="54"/>
        <v>-1.1537500000000032</v>
      </c>
      <c r="BU123" s="45">
        <f t="shared" si="55"/>
        <v>-790.54950000000224</v>
      </c>
      <c r="BV123" s="54"/>
      <c r="BW123" s="35"/>
      <c r="BX123" s="55"/>
      <c r="BY123" s="55"/>
      <c r="BZ123" s="55"/>
      <c r="CA123" s="35"/>
      <c r="CB123" s="55"/>
      <c r="CC123" s="55"/>
      <c r="CD123" s="55"/>
      <c r="CE123" s="48"/>
    </row>
    <row r="124" spans="1:83" x14ac:dyDescent="0.25">
      <c r="BV124" s="49"/>
      <c r="BW124" s="49"/>
      <c r="BX124" s="49"/>
      <c r="BY124" s="49"/>
      <c r="BZ124" s="49"/>
      <c r="CA124" s="49"/>
      <c r="CB124" s="49"/>
      <c r="CC124" s="49"/>
      <c r="CD124" s="49"/>
      <c r="CE124" s="48"/>
    </row>
    <row r="125" spans="1:83" x14ac:dyDescent="0.25">
      <c r="BV125" s="49"/>
      <c r="BW125" s="49"/>
      <c r="BX125" s="49"/>
      <c r="BY125" s="49"/>
      <c r="BZ125" s="49"/>
      <c r="CA125" s="49"/>
      <c r="CB125" s="49"/>
      <c r="CC125" s="49"/>
      <c r="CD125" s="49"/>
      <c r="CE125" s="48"/>
    </row>
    <row r="126" spans="1:83" x14ac:dyDescent="0.25">
      <c r="BV126" s="49"/>
      <c r="BW126" s="49"/>
      <c r="BX126" s="49"/>
      <c r="BY126" s="49"/>
      <c r="BZ126" s="49"/>
      <c r="CA126" s="49"/>
      <c r="CB126" s="49"/>
      <c r="CC126" s="49"/>
      <c r="CD126" s="49"/>
      <c r="CE126" s="48"/>
    </row>
    <row r="127" spans="1:83" x14ac:dyDescent="0.25">
      <c r="BV127" s="49"/>
      <c r="BW127" s="49"/>
      <c r="BX127" s="49"/>
      <c r="BY127" s="49"/>
      <c r="BZ127" s="49"/>
      <c r="CA127" s="49"/>
      <c r="CB127" s="49"/>
      <c r="CC127" s="49"/>
      <c r="CD127" s="49"/>
      <c r="CE127" s="48"/>
    </row>
    <row r="128" spans="1:83" x14ac:dyDescent="0.25">
      <c r="A128" s="31" t="s">
        <v>8</v>
      </c>
      <c r="B128" s="31" t="s">
        <v>9</v>
      </c>
      <c r="C128" s="33"/>
      <c r="D128" s="56"/>
      <c r="E128" s="56"/>
      <c r="BV128" s="49"/>
      <c r="BW128" s="49"/>
      <c r="BX128" s="49"/>
      <c r="BY128" s="49"/>
      <c r="BZ128" s="49"/>
      <c r="CA128" s="49"/>
      <c r="CB128" s="49"/>
      <c r="CC128" s="49"/>
      <c r="CD128" s="49"/>
      <c r="CE128" s="48"/>
    </row>
    <row r="129" spans="1:83" x14ac:dyDescent="0.25">
      <c r="A129" s="31" t="s">
        <v>57</v>
      </c>
      <c r="B129" s="31">
        <v>0.92</v>
      </c>
      <c r="C129" s="33"/>
      <c r="D129" s="56"/>
      <c r="E129" s="56"/>
      <c r="BV129" s="49"/>
      <c r="BW129" s="49"/>
      <c r="BX129" s="49"/>
      <c r="BY129" s="49"/>
      <c r="BZ129" s="49"/>
      <c r="CA129" s="49"/>
      <c r="CB129" s="49"/>
      <c r="CC129" s="49"/>
      <c r="CD129" s="49"/>
      <c r="CE129" s="48"/>
    </row>
    <row r="130" spans="1:83" x14ac:dyDescent="0.25">
      <c r="A130" s="31" t="s">
        <v>60</v>
      </c>
      <c r="B130" s="31">
        <v>0.06</v>
      </c>
      <c r="C130" s="33"/>
      <c r="D130" s="56"/>
      <c r="E130" s="56"/>
      <c r="BV130" s="49"/>
      <c r="BW130" s="49"/>
      <c r="BX130" s="49"/>
      <c r="BY130" s="49"/>
      <c r="BZ130" s="49"/>
      <c r="CA130" s="49"/>
      <c r="CB130" s="49"/>
      <c r="CC130" s="49"/>
      <c r="CD130" s="49"/>
      <c r="CE130" s="48"/>
    </row>
    <row r="131" spans="1:83" x14ac:dyDescent="0.25">
      <c r="A131" s="31" t="s">
        <v>61</v>
      </c>
      <c r="B131" s="31">
        <v>0.1</v>
      </c>
      <c r="C131" s="33"/>
      <c r="D131" s="56"/>
      <c r="E131" s="56"/>
      <c r="BV131" s="49"/>
      <c r="BW131" s="49"/>
      <c r="BX131" s="49"/>
      <c r="BY131" s="49"/>
      <c r="BZ131" s="49"/>
      <c r="CA131" s="49"/>
      <c r="CB131" s="49"/>
      <c r="CC131" s="49"/>
      <c r="CD131" s="49"/>
      <c r="CE131" s="48"/>
    </row>
    <row r="132" spans="1:83" x14ac:dyDescent="0.25">
      <c r="A132" s="31" t="s">
        <v>62</v>
      </c>
      <c r="B132" s="31">
        <v>0.03</v>
      </c>
      <c r="C132" s="33"/>
      <c r="D132" s="56"/>
      <c r="E132" s="56"/>
      <c r="BV132" s="49"/>
      <c r="BW132" s="49"/>
      <c r="BX132" s="49"/>
      <c r="BY132" s="49"/>
      <c r="BZ132" s="49"/>
      <c r="CA132" s="49"/>
      <c r="CB132" s="49"/>
      <c r="CC132" s="49"/>
      <c r="CD132" s="49"/>
      <c r="CE132" s="48"/>
    </row>
    <row r="133" spans="1:83" x14ac:dyDescent="0.25">
      <c r="A133" s="31" t="s">
        <v>58</v>
      </c>
      <c r="B133" s="31">
        <v>0.99</v>
      </c>
      <c r="C133" s="33"/>
      <c r="D133" s="56"/>
      <c r="E133" s="56"/>
      <c r="BV133" s="49"/>
      <c r="BW133" s="49"/>
      <c r="BX133" s="49"/>
      <c r="BY133" s="49"/>
      <c r="BZ133" s="49"/>
      <c r="CA133" s="49"/>
      <c r="CB133" s="49"/>
      <c r="CC133" s="49"/>
      <c r="CD133" s="49"/>
      <c r="CE133" s="48"/>
    </row>
    <row r="134" spans="1:83" x14ac:dyDescent="0.25">
      <c r="A134" s="34" t="s">
        <v>12</v>
      </c>
      <c r="B134" s="34">
        <f>SUM(B129:B133)</f>
        <v>2.1</v>
      </c>
      <c r="C134" s="56"/>
      <c r="D134" s="57" t="s">
        <v>13</v>
      </c>
      <c r="E134" s="58">
        <f>1/B134</f>
        <v>0.47619047619047616</v>
      </c>
      <c r="BV134" s="49"/>
      <c r="BW134" s="49"/>
      <c r="BX134" s="49"/>
      <c r="BY134" s="49"/>
      <c r="BZ134" s="49"/>
      <c r="CA134" s="49"/>
      <c r="CB134" s="49"/>
      <c r="CC134" s="49"/>
      <c r="CD134" s="49"/>
      <c r="CE134" s="48"/>
    </row>
    <row r="135" spans="1:83" x14ac:dyDescent="0.25">
      <c r="BV135" s="49"/>
      <c r="BW135" s="49"/>
      <c r="BX135" s="49"/>
      <c r="BY135" s="49"/>
      <c r="BZ135" s="49"/>
      <c r="CA135" s="49"/>
      <c r="CB135" s="49"/>
      <c r="CC135" s="49"/>
      <c r="CD135" s="49"/>
      <c r="CE135" s="48"/>
    </row>
    <row r="136" spans="1:83" x14ac:dyDescent="0.25">
      <c r="BV136" s="49"/>
      <c r="BW136" s="49"/>
      <c r="BX136" s="49"/>
      <c r="BY136" s="49"/>
      <c r="BZ136" s="49"/>
      <c r="CA136" s="49"/>
      <c r="CB136" s="49"/>
      <c r="CC136" s="49"/>
      <c r="CD136" s="49"/>
      <c r="CE136" s="48"/>
    </row>
    <row r="137" spans="1:83" x14ac:dyDescent="0.25">
      <c r="BV137" s="49"/>
      <c r="BW137" s="49"/>
      <c r="BX137" s="49"/>
      <c r="BY137" s="49"/>
      <c r="BZ137" s="49"/>
      <c r="CA137" s="49"/>
      <c r="CB137" s="49"/>
      <c r="CC137" s="49"/>
      <c r="CD137" s="49"/>
      <c r="CE137" s="48"/>
    </row>
    <row r="138" spans="1:83" x14ac:dyDescent="0.25">
      <c r="G138" s="65"/>
      <c r="H138" s="65"/>
      <c r="I138" s="65"/>
      <c r="J138" s="65"/>
      <c r="K138" s="42" t="s">
        <v>66</v>
      </c>
      <c r="L138" s="42"/>
      <c r="M138" s="42"/>
      <c r="N138" s="42"/>
      <c r="O138" s="42"/>
      <c r="P138" s="42"/>
      <c r="Q138" s="42"/>
      <c r="R138" s="55"/>
      <c r="BV138" s="49"/>
      <c r="BW138" s="49"/>
      <c r="BX138" s="49"/>
      <c r="BY138" s="49"/>
      <c r="BZ138" s="49"/>
      <c r="CA138" s="49"/>
      <c r="CB138" s="49"/>
      <c r="CC138" s="49"/>
      <c r="CD138" s="49"/>
      <c r="CE138" s="48"/>
    </row>
    <row r="139" spans="1:83" x14ac:dyDescent="0.25">
      <c r="G139" s="31" t="s">
        <v>27</v>
      </c>
      <c r="H139" s="31" t="s">
        <v>26</v>
      </c>
      <c r="I139" s="31" t="s">
        <v>14</v>
      </c>
      <c r="J139" s="31" t="s">
        <v>15</v>
      </c>
      <c r="K139" s="44" t="s">
        <v>16</v>
      </c>
      <c r="L139" s="44" t="s">
        <v>17</v>
      </c>
      <c r="M139" s="44" t="s">
        <v>63</v>
      </c>
      <c r="N139" s="44" t="s">
        <v>18</v>
      </c>
      <c r="O139" s="45" t="s">
        <v>25</v>
      </c>
      <c r="P139" s="45" t="s">
        <v>19</v>
      </c>
      <c r="Q139" s="45" t="s">
        <v>20</v>
      </c>
      <c r="R139" s="55"/>
      <c r="BV139" s="49"/>
      <c r="BW139" s="49"/>
      <c r="BX139" s="49"/>
      <c r="BY139" s="49"/>
      <c r="BZ139" s="49"/>
      <c r="CA139" s="49"/>
      <c r="CB139" s="49"/>
      <c r="CC139" s="49"/>
      <c r="CD139" s="49"/>
      <c r="CE139" s="48"/>
    </row>
    <row r="140" spans="1:83" x14ac:dyDescent="0.25">
      <c r="G140" s="31">
        <v>0.47619047619047616</v>
      </c>
      <c r="H140" s="77">
        <v>106.56</v>
      </c>
      <c r="I140" s="47">
        <v>4.1666666666666664E-2</v>
      </c>
      <c r="J140" s="31">
        <v>2</v>
      </c>
      <c r="K140" s="45">
        <v>-0.375</v>
      </c>
      <c r="L140" s="45">
        <v>0.83</v>
      </c>
      <c r="M140" s="45">
        <v>0.75</v>
      </c>
      <c r="N140" s="44">
        <v>80</v>
      </c>
      <c r="O140" s="45">
        <v>78.8</v>
      </c>
      <c r="P140" s="45">
        <f t="shared" ref="P140:P163" si="56">((J140+K140)*L140+(78-O140)+(N140-85))*M140</f>
        <v>-3.3384374999999977</v>
      </c>
      <c r="Q140" s="45">
        <f t="shared" ref="Q140:Q163" si="57">P140*H140*G140</f>
        <v>-169.40185714285701</v>
      </c>
      <c r="R140" s="55"/>
      <c r="BV140" s="49"/>
      <c r="BW140" s="49"/>
      <c r="BX140" s="49"/>
      <c r="BY140" s="49"/>
      <c r="BZ140" s="49"/>
      <c r="CA140" s="49"/>
      <c r="CB140" s="49"/>
      <c r="CC140" s="49"/>
      <c r="CD140" s="49"/>
      <c r="CE140" s="48"/>
    </row>
    <row r="141" spans="1:83" x14ac:dyDescent="0.25">
      <c r="G141" s="31">
        <v>0.47619047619047616</v>
      </c>
      <c r="H141" s="77">
        <v>106.56</v>
      </c>
      <c r="I141" s="47">
        <v>8.3333333333333329E-2</v>
      </c>
      <c r="J141" s="31">
        <v>0</v>
      </c>
      <c r="K141" s="45">
        <v>-0.375</v>
      </c>
      <c r="L141" s="45">
        <v>0.83</v>
      </c>
      <c r="M141" s="45">
        <v>0.75</v>
      </c>
      <c r="N141" s="44">
        <v>78.8</v>
      </c>
      <c r="O141" s="45">
        <v>78.8</v>
      </c>
      <c r="P141" s="45">
        <f t="shared" si="56"/>
        <v>-5.4834375</v>
      </c>
      <c r="Q141" s="45">
        <f t="shared" si="57"/>
        <v>-278.24528571428573</v>
      </c>
      <c r="R141" s="55"/>
      <c r="BV141" s="49"/>
      <c r="BW141" s="49"/>
      <c r="BX141" s="49"/>
      <c r="BY141" s="49"/>
      <c r="BZ141" s="49"/>
      <c r="CA141" s="49"/>
      <c r="CB141" s="49"/>
      <c r="CC141" s="49"/>
      <c r="CD141" s="49"/>
      <c r="CE141" s="48"/>
    </row>
    <row r="142" spans="1:83" x14ac:dyDescent="0.25">
      <c r="G142" s="31">
        <v>0.47619047619047616</v>
      </c>
      <c r="H142" s="77">
        <v>106.56</v>
      </c>
      <c r="I142" s="47">
        <v>0.125</v>
      </c>
      <c r="J142" s="31">
        <v>-2</v>
      </c>
      <c r="K142" s="45">
        <v>-0.375</v>
      </c>
      <c r="L142" s="45">
        <v>0.83</v>
      </c>
      <c r="M142" s="45">
        <v>0.75</v>
      </c>
      <c r="N142" s="44">
        <v>78.8</v>
      </c>
      <c r="O142" s="45">
        <v>78.8</v>
      </c>
      <c r="P142" s="45">
        <f t="shared" si="56"/>
        <v>-6.7284375000000001</v>
      </c>
      <c r="Q142" s="45">
        <f t="shared" si="57"/>
        <v>-341.42014285714282</v>
      </c>
      <c r="R142" s="55"/>
      <c r="BV142" s="49"/>
      <c r="BW142" s="49"/>
      <c r="BX142" s="49"/>
      <c r="BY142" s="49"/>
      <c r="BZ142" s="49"/>
      <c r="CA142" s="49"/>
      <c r="CB142" s="49"/>
      <c r="CC142" s="49"/>
      <c r="CD142" s="49"/>
      <c r="CE142" s="48"/>
    </row>
    <row r="143" spans="1:83" x14ac:dyDescent="0.25">
      <c r="G143" s="31">
        <v>0.47619047619047616</v>
      </c>
      <c r="H143" s="77">
        <v>106.56</v>
      </c>
      <c r="I143" s="47">
        <v>0.16666666666666699</v>
      </c>
      <c r="J143" s="31">
        <v>-3</v>
      </c>
      <c r="K143" s="45">
        <v>-0.375</v>
      </c>
      <c r="L143" s="45">
        <v>0.83</v>
      </c>
      <c r="M143" s="45">
        <v>0.75</v>
      </c>
      <c r="N143" s="44">
        <v>80</v>
      </c>
      <c r="O143" s="45">
        <v>77</v>
      </c>
      <c r="P143" s="45">
        <f t="shared" si="56"/>
        <v>-5.1009374999999997</v>
      </c>
      <c r="Q143" s="45">
        <f t="shared" si="57"/>
        <v>-258.83614285714282</v>
      </c>
      <c r="R143" s="55"/>
      <c r="BV143" s="49"/>
      <c r="BW143" s="49"/>
      <c r="BX143" s="49"/>
      <c r="BY143" s="49"/>
      <c r="BZ143" s="49"/>
      <c r="CA143" s="49"/>
      <c r="CB143" s="49"/>
      <c r="CC143" s="49"/>
      <c r="CD143" s="49"/>
      <c r="CE143" s="48"/>
    </row>
    <row r="144" spans="1:83" x14ac:dyDescent="0.25">
      <c r="G144" s="31">
        <v>0.47619047619047616</v>
      </c>
      <c r="H144" s="77">
        <v>106.56</v>
      </c>
      <c r="I144" s="47">
        <v>0.20833333333333401</v>
      </c>
      <c r="J144" s="31">
        <v>-4</v>
      </c>
      <c r="K144" s="45">
        <v>-0.375</v>
      </c>
      <c r="L144" s="45">
        <v>0.83</v>
      </c>
      <c r="M144" s="45">
        <v>0.75</v>
      </c>
      <c r="N144" s="44">
        <v>78.8</v>
      </c>
      <c r="O144" s="45">
        <v>77</v>
      </c>
      <c r="P144" s="45">
        <f t="shared" si="56"/>
        <v>-6.6234375000000014</v>
      </c>
      <c r="Q144" s="45">
        <f t="shared" si="57"/>
        <v>-336.09214285714296</v>
      </c>
      <c r="R144" s="55"/>
      <c r="BV144" s="49"/>
      <c r="BW144" s="49"/>
      <c r="BX144" s="49"/>
      <c r="BY144" s="49"/>
      <c r="BZ144" s="49"/>
      <c r="CA144" s="49"/>
      <c r="CB144" s="49"/>
      <c r="CC144" s="49"/>
      <c r="CD144" s="49"/>
      <c r="CE144" s="48"/>
    </row>
    <row r="145" spans="7:83" x14ac:dyDescent="0.25">
      <c r="G145" s="31">
        <v>0.47619047619047616</v>
      </c>
      <c r="H145" s="77">
        <v>106.56</v>
      </c>
      <c r="I145" s="47">
        <v>0.25</v>
      </c>
      <c r="J145" s="31">
        <v>-4</v>
      </c>
      <c r="K145" s="45">
        <v>-0.375</v>
      </c>
      <c r="L145" s="45">
        <v>0.83</v>
      </c>
      <c r="M145" s="45">
        <v>0.75</v>
      </c>
      <c r="N145" s="44">
        <v>78.8</v>
      </c>
      <c r="O145" s="45">
        <v>78.8</v>
      </c>
      <c r="P145" s="45">
        <f t="shared" si="56"/>
        <v>-7.9734374999999993</v>
      </c>
      <c r="Q145" s="45">
        <f t="shared" si="57"/>
        <v>-404.59499999999997</v>
      </c>
      <c r="R145" s="55"/>
      <c r="BV145" s="49"/>
      <c r="BW145" s="49"/>
      <c r="BX145" s="49"/>
      <c r="BY145" s="49"/>
      <c r="BZ145" s="49"/>
      <c r="CA145" s="49"/>
      <c r="CB145" s="49"/>
      <c r="CC145" s="49"/>
      <c r="CD145" s="49"/>
      <c r="CE145" s="48"/>
    </row>
    <row r="146" spans="7:83" x14ac:dyDescent="0.25">
      <c r="G146" s="31">
        <v>0.47619047619047616</v>
      </c>
      <c r="H146" s="77">
        <v>106.56</v>
      </c>
      <c r="I146" s="47">
        <v>0.29166666666666702</v>
      </c>
      <c r="J146" s="31">
        <v>-1</v>
      </c>
      <c r="K146" s="45">
        <v>-0.375</v>
      </c>
      <c r="L146" s="45">
        <v>0.83</v>
      </c>
      <c r="M146" s="45">
        <v>0.75</v>
      </c>
      <c r="N146" s="44">
        <v>80.599999999999994</v>
      </c>
      <c r="O146" s="45">
        <v>82.4</v>
      </c>
      <c r="P146" s="45">
        <f t="shared" si="56"/>
        <v>-7.4559375000000081</v>
      </c>
      <c r="Q146" s="45">
        <f t="shared" si="57"/>
        <v>-378.33557142857182</v>
      </c>
      <c r="R146" s="55"/>
      <c r="BV146" s="49"/>
      <c r="BW146" s="49"/>
      <c r="BX146" s="49"/>
      <c r="BY146" s="49"/>
      <c r="BZ146" s="49"/>
      <c r="CA146" s="49"/>
      <c r="CB146" s="49"/>
      <c r="CC146" s="49"/>
      <c r="CD146" s="49"/>
      <c r="CE146" s="48"/>
    </row>
    <row r="147" spans="7:83" x14ac:dyDescent="0.25">
      <c r="G147" s="31">
        <v>0.47619047619047616</v>
      </c>
      <c r="H147" s="77">
        <v>106.56</v>
      </c>
      <c r="I147" s="47">
        <v>0.33333333333333398</v>
      </c>
      <c r="J147" s="31">
        <v>9</v>
      </c>
      <c r="K147" s="45">
        <v>-0.375</v>
      </c>
      <c r="L147" s="45">
        <v>0.83</v>
      </c>
      <c r="M147" s="45">
        <v>0.75</v>
      </c>
      <c r="N147" s="44">
        <v>80.599999999999994</v>
      </c>
      <c r="O147" s="45">
        <v>86</v>
      </c>
      <c r="P147" s="45">
        <f t="shared" si="56"/>
        <v>-3.9309375000000046</v>
      </c>
      <c r="Q147" s="45">
        <f t="shared" si="57"/>
        <v>-199.46700000000024</v>
      </c>
      <c r="R147" s="55"/>
      <c r="BV147" s="49"/>
      <c r="BW147" s="49"/>
      <c r="BX147" s="49"/>
      <c r="BY147" s="49"/>
      <c r="BZ147" s="49"/>
      <c r="CA147" s="49"/>
      <c r="CB147" s="49"/>
      <c r="CC147" s="49"/>
      <c r="CD147" s="49"/>
      <c r="CE147" s="48"/>
    </row>
    <row r="148" spans="7:83" x14ac:dyDescent="0.25">
      <c r="G148" s="31">
        <v>0.47619047619047616</v>
      </c>
      <c r="H148" s="77">
        <v>106.56</v>
      </c>
      <c r="I148" s="47">
        <v>0.375</v>
      </c>
      <c r="J148" s="31">
        <v>23</v>
      </c>
      <c r="K148" s="45">
        <v>-0.375</v>
      </c>
      <c r="L148" s="45">
        <v>0.83</v>
      </c>
      <c r="M148" s="45">
        <v>0.75</v>
      </c>
      <c r="N148" s="44">
        <v>82.4</v>
      </c>
      <c r="O148" s="45">
        <v>89.6</v>
      </c>
      <c r="P148" s="45">
        <f t="shared" si="56"/>
        <v>3.4340625000000076</v>
      </c>
      <c r="Q148" s="45">
        <f t="shared" si="57"/>
        <v>174.25414285714325</v>
      </c>
      <c r="R148" s="55"/>
      <c r="BV148" s="49"/>
      <c r="BW148" s="49"/>
      <c r="BX148" s="49"/>
      <c r="BY148" s="49"/>
      <c r="BZ148" s="49"/>
      <c r="CA148" s="49"/>
      <c r="CB148" s="49"/>
      <c r="CC148" s="49"/>
      <c r="CD148" s="49"/>
      <c r="CE148" s="48"/>
    </row>
    <row r="149" spans="7:83" x14ac:dyDescent="0.25">
      <c r="G149" s="31">
        <v>0.47619047619047616</v>
      </c>
      <c r="H149" s="77">
        <v>106.56</v>
      </c>
      <c r="I149" s="47">
        <v>0.41666666666666702</v>
      </c>
      <c r="J149" s="31">
        <v>37</v>
      </c>
      <c r="K149" s="45">
        <v>-0.375</v>
      </c>
      <c r="L149" s="45">
        <v>0.83</v>
      </c>
      <c r="M149" s="45">
        <v>0.75</v>
      </c>
      <c r="N149" s="44">
        <v>84.2</v>
      </c>
      <c r="O149" s="45">
        <v>89.6</v>
      </c>
      <c r="P149" s="45">
        <f t="shared" si="56"/>
        <v>13.499062500000006</v>
      </c>
      <c r="Q149" s="45">
        <f t="shared" si="57"/>
        <v>684.98100000000034</v>
      </c>
      <c r="R149" s="55"/>
      <c r="BV149" s="49"/>
      <c r="BW149" s="49"/>
      <c r="BX149" s="49"/>
      <c r="BY149" s="49"/>
      <c r="BZ149" s="49"/>
      <c r="CA149" s="49"/>
      <c r="CB149" s="49"/>
      <c r="CC149" s="49"/>
      <c r="CD149" s="49"/>
      <c r="CE149" s="48"/>
    </row>
    <row r="150" spans="7:83" x14ac:dyDescent="0.25">
      <c r="G150" s="31">
        <v>0.47619047619047616</v>
      </c>
      <c r="H150" s="77">
        <v>106.56</v>
      </c>
      <c r="I150" s="47">
        <v>0.45833333333333398</v>
      </c>
      <c r="J150" s="31">
        <v>50</v>
      </c>
      <c r="K150" s="45">
        <v>-0.375</v>
      </c>
      <c r="L150" s="45">
        <v>0.83</v>
      </c>
      <c r="M150" s="45">
        <v>0.75</v>
      </c>
      <c r="N150" s="44">
        <v>87.8</v>
      </c>
      <c r="O150" s="45">
        <v>98.6</v>
      </c>
      <c r="P150" s="45">
        <f t="shared" si="56"/>
        <v>17.541562500000001</v>
      </c>
      <c r="Q150" s="45">
        <f t="shared" si="57"/>
        <v>890.10900000000004</v>
      </c>
      <c r="R150" s="55"/>
      <c r="BV150" s="49"/>
      <c r="BW150" s="49"/>
      <c r="BX150" s="49"/>
      <c r="BY150" s="49"/>
      <c r="BZ150" s="49"/>
      <c r="CA150" s="49"/>
      <c r="CB150" s="49"/>
      <c r="CC150" s="49"/>
      <c r="CD150" s="49"/>
      <c r="CE150" s="48"/>
    </row>
    <row r="151" spans="7:83" x14ac:dyDescent="0.25">
      <c r="G151" s="31">
        <v>0.47619047619047616</v>
      </c>
      <c r="H151" s="77">
        <v>106.56</v>
      </c>
      <c r="I151" s="47">
        <v>0.5</v>
      </c>
      <c r="J151" s="31">
        <v>62</v>
      </c>
      <c r="K151" s="45">
        <v>-0.375</v>
      </c>
      <c r="L151" s="45">
        <v>0.83</v>
      </c>
      <c r="M151" s="45">
        <v>0.75</v>
      </c>
      <c r="N151" s="44">
        <v>91.4</v>
      </c>
      <c r="O151" s="45">
        <v>104</v>
      </c>
      <c r="P151" s="45">
        <f t="shared" si="56"/>
        <v>23.661562500000002</v>
      </c>
      <c r="Q151" s="45">
        <f t="shared" si="57"/>
        <v>1200.6552857142858</v>
      </c>
      <c r="R151" s="55"/>
      <c r="BV151" s="49"/>
      <c r="BW151" s="49"/>
      <c r="BX151" s="49"/>
      <c r="BY151" s="49"/>
      <c r="BZ151" s="49"/>
      <c r="CA151" s="49"/>
      <c r="CB151" s="49"/>
      <c r="CC151" s="49"/>
      <c r="CD151" s="49"/>
      <c r="CE151" s="48"/>
    </row>
    <row r="152" spans="7:83" x14ac:dyDescent="0.25">
      <c r="G152" s="31">
        <v>0.47619047619047616</v>
      </c>
      <c r="H152" s="77">
        <v>106.56</v>
      </c>
      <c r="I152" s="47">
        <v>0.54166666666666696</v>
      </c>
      <c r="J152" s="31">
        <v>71</v>
      </c>
      <c r="K152" s="45">
        <v>-0.375</v>
      </c>
      <c r="L152" s="45">
        <v>0.83</v>
      </c>
      <c r="M152" s="45">
        <v>0.75</v>
      </c>
      <c r="N152" s="44">
        <v>96</v>
      </c>
      <c r="O152" s="45">
        <v>104</v>
      </c>
      <c r="P152" s="45">
        <f t="shared" si="56"/>
        <v>32.714062499999997</v>
      </c>
      <c r="Q152" s="45">
        <f t="shared" si="57"/>
        <v>1660.0049999999999</v>
      </c>
      <c r="R152" s="55"/>
      <c r="BV152" s="49"/>
      <c r="BW152" s="49"/>
      <c r="BX152" s="49"/>
      <c r="BY152" s="49"/>
      <c r="BZ152" s="49"/>
      <c r="CA152" s="49"/>
      <c r="CB152" s="49"/>
      <c r="CC152" s="49"/>
      <c r="CD152" s="49"/>
      <c r="CE152" s="48"/>
    </row>
    <row r="153" spans="7:83" x14ac:dyDescent="0.25">
      <c r="G153" s="31">
        <v>0.47619047619047616</v>
      </c>
      <c r="H153" s="77">
        <v>106.56</v>
      </c>
      <c r="I153" s="47">
        <v>0.58333333333333404</v>
      </c>
      <c r="J153" s="31">
        <v>77</v>
      </c>
      <c r="K153" s="45">
        <v>-0.375</v>
      </c>
      <c r="L153" s="45">
        <v>0.83</v>
      </c>
      <c r="M153" s="45">
        <v>0.75</v>
      </c>
      <c r="N153" s="44">
        <v>96.8</v>
      </c>
      <c r="O153" s="45">
        <v>104</v>
      </c>
      <c r="P153" s="45">
        <f t="shared" si="56"/>
        <v>37.049062499999991</v>
      </c>
      <c r="Q153" s="45">
        <f t="shared" si="57"/>
        <v>1879.9752857142853</v>
      </c>
      <c r="R153" s="55"/>
      <c r="BV153" s="49"/>
      <c r="BW153" s="49"/>
      <c r="BX153" s="49"/>
      <c r="BY153" s="49"/>
      <c r="BZ153" s="49"/>
      <c r="CA153" s="49"/>
      <c r="CB153" s="49"/>
      <c r="CC153" s="49"/>
      <c r="CD153" s="49"/>
      <c r="CE153" s="48"/>
    </row>
    <row r="154" spans="7:83" x14ac:dyDescent="0.25">
      <c r="G154" s="31">
        <v>0.47619047619047616</v>
      </c>
      <c r="H154" s="77">
        <v>106.56</v>
      </c>
      <c r="I154" s="47">
        <v>0.625</v>
      </c>
      <c r="J154" s="31">
        <v>78</v>
      </c>
      <c r="K154" s="45">
        <v>-0.375</v>
      </c>
      <c r="L154" s="45">
        <v>0.83</v>
      </c>
      <c r="M154" s="45">
        <v>0.75</v>
      </c>
      <c r="N154" s="44">
        <v>89.6</v>
      </c>
      <c r="O154" s="45">
        <v>102.2</v>
      </c>
      <c r="P154" s="45">
        <f t="shared" si="56"/>
        <v>33.621562499999989</v>
      </c>
      <c r="Q154" s="45">
        <f t="shared" si="57"/>
        <v>1706.0541428571423</v>
      </c>
      <c r="R154" s="55"/>
      <c r="BV154" s="49"/>
      <c r="BW154" s="49"/>
      <c r="BX154" s="49"/>
      <c r="BY154" s="49"/>
      <c r="BZ154" s="49"/>
      <c r="CA154" s="49"/>
      <c r="CB154" s="49"/>
      <c r="CC154" s="49"/>
      <c r="CD154" s="49"/>
      <c r="CE154" s="48"/>
    </row>
    <row r="155" spans="7:83" x14ac:dyDescent="0.25">
      <c r="G155" s="31">
        <v>0.47619047619047616</v>
      </c>
      <c r="H155" s="77">
        <v>106.56</v>
      </c>
      <c r="I155" s="47">
        <v>0.66666666666666696</v>
      </c>
      <c r="J155" s="31">
        <v>74</v>
      </c>
      <c r="K155" s="45">
        <v>-0.375</v>
      </c>
      <c r="L155" s="45">
        <v>0.83</v>
      </c>
      <c r="M155" s="45">
        <v>0.75</v>
      </c>
      <c r="N155" s="44">
        <v>87</v>
      </c>
      <c r="O155" s="45">
        <v>100.4</v>
      </c>
      <c r="P155" s="45">
        <f t="shared" si="56"/>
        <v>30.531562499999996</v>
      </c>
      <c r="Q155" s="45">
        <f t="shared" si="57"/>
        <v>1549.2587142857139</v>
      </c>
      <c r="R155" s="55"/>
      <c r="BV155" s="49"/>
      <c r="BW155" s="49"/>
      <c r="BX155" s="49"/>
      <c r="BY155" s="49"/>
      <c r="BZ155" s="49"/>
      <c r="CA155" s="49"/>
      <c r="CB155" s="49"/>
      <c r="CC155" s="49"/>
      <c r="CD155" s="49"/>
      <c r="CE155" s="48"/>
    </row>
    <row r="156" spans="7:83" x14ac:dyDescent="0.25">
      <c r="G156" s="31">
        <v>0.47619047619047616</v>
      </c>
      <c r="H156" s="77">
        <v>106.56</v>
      </c>
      <c r="I156" s="47">
        <v>0.70833333333333404</v>
      </c>
      <c r="J156" s="31">
        <v>67</v>
      </c>
      <c r="K156" s="45">
        <v>-0.375</v>
      </c>
      <c r="L156" s="45">
        <v>0.83</v>
      </c>
      <c r="M156" s="45">
        <v>0.75</v>
      </c>
      <c r="N156" s="44">
        <v>84.2</v>
      </c>
      <c r="O156" s="45">
        <v>93.2</v>
      </c>
      <c r="P156" s="45">
        <f t="shared" si="56"/>
        <v>29.474062499999999</v>
      </c>
      <c r="Q156" s="45">
        <f t="shared" si="57"/>
        <v>1495.5981428571429</v>
      </c>
      <c r="R156" s="55"/>
      <c r="BV156" s="49"/>
      <c r="BW156" s="49"/>
      <c r="BX156" s="49"/>
      <c r="BY156" s="49"/>
      <c r="BZ156" s="49"/>
      <c r="CA156" s="49"/>
      <c r="CB156" s="49"/>
      <c r="CC156" s="49"/>
      <c r="CD156" s="49"/>
      <c r="CE156" s="48"/>
    </row>
    <row r="157" spans="7:83" x14ac:dyDescent="0.25">
      <c r="G157" s="31">
        <v>0.47619047619047616</v>
      </c>
      <c r="H157" s="77">
        <v>106.56</v>
      </c>
      <c r="I157" s="47">
        <v>0.75</v>
      </c>
      <c r="J157" s="31">
        <v>56</v>
      </c>
      <c r="K157" s="45">
        <v>-0.375</v>
      </c>
      <c r="L157" s="45">
        <v>0.83</v>
      </c>
      <c r="M157" s="45">
        <v>0.75</v>
      </c>
      <c r="N157" s="44">
        <v>82.4</v>
      </c>
      <c r="O157" s="45">
        <v>86</v>
      </c>
      <c r="P157" s="45">
        <f t="shared" si="56"/>
        <v>26.676562500000003</v>
      </c>
      <c r="Q157" s="45">
        <f t="shared" si="57"/>
        <v>1353.6450000000002</v>
      </c>
      <c r="R157" s="55"/>
      <c r="BV157" s="49"/>
      <c r="BW157" s="49"/>
      <c r="BX157" s="49"/>
      <c r="BY157" s="49"/>
      <c r="BZ157" s="49"/>
      <c r="CA157" s="49"/>
      <c r="CB157" s="49"/>
      <c r="CC157" s="49"/>
      <c r="CD157" s="49"/>
      <c r="CE157" s="48"/>
    </row>
    <row r="158" spans="7:83" x14ac:dyDescent="0.25">
      <c r="G158" s="31">
        <v>0.47619047619047616</v>
      </c>
      <c r="H158" s="77">
        <v>106.56</v>
      </c>
      <c r="I158" s="47">
        <v>0.79166666666666696</v>
      </c>
      <c r="J158" s="31">
        <v>42</v>
      </c>
      <c r="K158" s="45">
        <v>-0.375</v>
      </c>
      <c r="L158" s="45">
        <v>0.83</v>
      </c>
      <c r="M158" s="45">
        <v>0.75</v>
      </c>
      <c r="N158" s="44">
        <v>82.4</v>
      </c>
      <c r="O158" s="45">
        <v>82.4</v>
      </c>
      <c r="P158" s="45">
        <f t="shared" si="56"/>
        <v>20.661562499999999</v>
      </c>
      <c r="Q158" s="45">
        <f t="shared" si="57"/>
        <v>1048.4267142857143</v>
      </c>
      <c r="R158" s="55"/>
      <c r="BV158" s="49"/>
      <c r="BW158" s="49"/>
      <c r="BX158" s="49"/>
      <c r="BY158" s="49"/>
      <c r="BZ158" s="49"/>
      <c r="CA158" s="49"/>
      <c r="CB158" s="49"/>
      <c r="CC158" s="49"/>
      <c r="CD158" s="49"/>
      <c r="CE158" s="48"/>
    </row>
    <row r="159" spans="7:83" x14ac:dyDescent="0.25">
      <c r="G159" s="31">
        <v>0.47619047619047616</v>
      </c>
      <c r="H159" s="77">
        <v>106.56</v>
      </c>
      <c r="I159" s="47">
        <v>0.83333333333333404</v>
      </c>
      <c r="J159" s="31">
        <v>28</v>
      </c>
      <c r="K159" s="45">
        <v>-0.375</v>
      </c>
      <c r="L159" s="45">
        <v>0.83</v>
      </c>
      <c r="M159" s="45">
        <v>0.75</v>
      </c>
      <c r="N159" s="44">
        <v>80.599999999999994</v>
      </c>
      <c r="O159" s="45">
        <v>80.599999999999994</v>
      </c>
      <c r="P159" s="45">
        <f t="shared" si="56"/>
        <v>11.946562499999999</v>
      </c>
      <c r="Q159" s="45">
        <f t="shared" si="57"/>
        <v>606.20271428571425</v>
      </c>
      <c r="R159" s="55"/>
      <c r="BV159" s="49"/>
      <c r="BW159" s="49"/>
      <c r="BX159" s="49"/>
      <c r="BY159" s="49"/>
      <c r="BZ159" s="49"/>
      <c r="CA159" s="49"/>
      <c r="CB159" s="49"/>
      <c r="CC159" s="49"/>
      <c r="CD159" s="49"/>
      <c r="CE159" s="48"/>
    </row>
    <row r="160" spans="7:83" x14ac:dyDescent="0.25">
      <c r="G160" s="31">
        <v>0.47619047619047616</v>
      </c>
      <c r="H160" s="77">
        <v>106.56</v>
      </c>
      <c r="I160" s="47">
        <v>0.875</v>
      </c>
      <c r="J160" s="31">
        <v>18</v>
      </c>
      <c r="K160" s="45">
        <v>-0.375</v>
      </c>
      <c r="L160" s="45">
        <v>0.83</v>
      </c>
      <c r="M160" s="45">
        <v>0.75</v>
      </c>
      <c r="N160" s="44">
        <v>80.599999999999994</v>
      </c>
      <c r="O160" s="45">
        <v>78.8</v>
      </c>
      <c r="P160" s="45">
        <f t="shared" si="56"/>
        <v>7.071562499999998</v>
      </c>
      <c r="Q160" s="45">
        <f t="shared" si="57"/>
        <v>358.83128571428557</v>
      </c>
      <c r="R160" s="55"/>
      <c r="BV160" s="49"/>
      <c r="BW160" s="49"/>
      <c r="BX160" s="49"/>
      <c r="BY160" s="49"/>
      <c r="BZ160" s="49"/>
      <c r="CA160" s="49"/>
      <c r="CB160" s="49"/>
      <c r="CC160" s="49"/>
      <c r="CD160" s="49"/>
      <c r="CE160" s="48"/>
    </row>
    <row r="161" spans="4:83" x14ac:dyDescent="0.25">
      <c r="G161" s="31">
        <v>0.47619047619047616</v>
      </c>
      <c r="H161" s="77">
        <v>106.56</v>
      </c>
      <c r="I161" s="47">
        <v>0.91666666666666696</v>
      </c>
      <c r="J161" s="31">
        <v>12</v>
      </c>
      <c r="K161" s="45">
        <v>-0.375</v>
      </c>
      <c r="L161" s="45">
        <v>0.83</v>
      </c>
      <c r="M161" s="45">
        <v>0.75</v>
      </c>
      <c r="N161" s="44">
        <v>81</v>
      </c>
      <c r="O161" s="45">
        <v>78.8</v>
      </c>
      <c r="P161" s="45">
        <f t="shared" si="56"/>
        <v>3.6365625000000019</v>
      </c>
      <c r="Q161" s="45">
        <f t="shared" si="57"/>
        <v>184.5295714285715</v>
      </c>
      <c r="R161" s="55"/>
      <c r="BV161" s="49"/>
      <c r="BW161" s="49"/>
      <c r="BX161" s="49"/>
      <c r="BY161" s="49"/>
      <c r="BZ161" s="49"/>
      <c r="CA161" s="49"/>
      <c r="CB161" s="49"/>
      <c r="CC161" s="49"/>
      <c r="CD161" s="49"/>
      <c r="CE161" s="48"/>
    </row>
    <row r="162" spans="4:83" x14ac:dyDescent="0.25">
      <c r="G162" s="31">
        <v>0.47619047619047616</v>
      </c>
      <c r="H162" s="77">
        <v>106.56</v>
      </c>
      <c r="I162" s="47">
        <v>0.95833333333333404</v>
      </c>
      <c r="J162" s="31">
        <v>8</v>
      </c>
      <c r="K162" s="45">
        <v>-0.375</v>
      </c>
      <c r="L162" s="45">
        <v>0.83</v>
      </c>
      <c r="M162" s="45">
        <v>0.75</v>
      </c>
      <c r="N162" s="44">
        <v>80.599999999999994</v>
      </c>
      <c r="O162" s="45">
        <v>78.8</v>
      </c>
      <c r="P162" s="45">
        <f t="shared" si="56"/>
        <v>0.84656249999999744</v>
      </c>
      <c r="Q162" s="45">
        <f t="shared" si="57"/>
        <v>42.956999999999866</v>
      </c>
      <c r="R162" s="55"/>
      <c r="BV162" s="49"/>
      <c r="BW162" s="49"/>
      <c r="BX162" s="49"/>
      <c r="BY162" s="49"/>
      <c r="BZ162" s="49"/>
      <c r="CA162" s="49"/>
      <c r="CB162" s="49"/>
      <c r="CC162" s="49"/>
      <c r="CD162" s="49"/>
      <c r="CE162" s="48"/>
    </row>
    <row r="163" spans="4:83" x14ac:dyDescent="0.25">
      <c r="G163" s="31">
        <v>0.47619047619047616</v>
      </c>
      <c r="H163" s="77">
        <v>106.56</v>
      </c>
      <c r="I163" s="47">
        <v>1</v>
      </c>
      <c r="J163" s="31">
        <v>5</v>
      </c>
      <c r="K163" s="45">
        <v>-0.375</v>
      </c>
      <c r="L163" s="45">
        <v>0.83</v>
      </c>
      <c r="M163" s="45">
        <v>0.75</v>
      </c>
      <c r="N163" s="44">
        <v>80.599999999999994</v>
      </c>
      <c r="O163" s="45">
        <v>77</v>
      </c>
      <c r="P163" s="45">
        <f t="shared" si="56"/>
        <v>0.32906249999999515</v>
      </c>
      <c r="Q163" s="45">
        <f t="shared" si="57"/>
        <v>16.69757142857118</v>
      </c>
      <c r="R163" s="55"/>
      <c r="BV163" s="49"/>
      <c r="BW163" s="49"/>
      <c r="BX163" s="49"/>
      <c r="BY163" s="49"/>
      <c r="BZ163" s="49"/>
      <c r="CA163" s="49"/>
      <c r="CB163" s="49"/>
      <c r="CC163" s="49"/>
      <c r="CD163" s="49"/>
      <c r="CE163" s="48"/>
    </row>
    <row r="164" spans="4:83" x14ac:dyDescent="0.25">
      <c r="D164" s="48"/>
      <c r="E164" s="48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55"/>
      <c r="Q164" s="55"/>
      <c r="R164" s="55"/>
      <c r="BV164" s="49"/>
      <c r="BW164" s="49"/>
      <c r="BX164" s="49"/>
      <c r="BY164" s="49"/>
      <c r="BZ164" s="49"/>
      <c r="CA164" s="49"/>
      <c r="CB164" s="49"/>
      <c r="CC164" s="49"/>
      <c r="CD164" s="49"/>
      <c r="CE164" s="48"/>
    </row>
    <row r="165" spans="4:83" x14ac:dyDescent="0.25">
      <c r="D165" s="48"/>
      <c r="E165" s="48"/>
      <c r="F165" s="49"/>
      <c r="G165" s="49"/>
      <c r="H165" s="49"/>
      <c r="I165" s="49"/>
      <c r="J165" s="49"/>
      <c r="K165" s="48"/>
      <c r="L165" s="48"/>
      <c r="M165" s="48"/>
      <c r="N165" s="48"/>
      <c r="O165" s="48"/>
      <c r="P165" s="48"/>
      <c r="Q165" s="48"/>
      <c r="R165" s="55"/>
      <c r="BV165" s="49"/>
      <c r="BW165" s="49"/>
      <c r="BX165" s="49"/>
      <c r="BY165" s="49"/>
      <c r="BZ165" s="49"/>
      <c r="CA165" s="49"/>
      <c r="CB165" s="49"/>
      <c r="CC165" s="49"/>
      <c r="CD165" s="49"/>
      <c r="CE165" s="48"/>
    </row>
    <row r="166" spans="4:83" x14ac:dyDescent="0.25">
      <c r="D166" s="48"/>
      <c r="E166" s="48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55"/>
      <c r="Q166" s="55"/>
      <c r="R166" s="55"/>
      <c r="BV166" s="49"/>
      <c r="BW166" s="49"/>
      <c r="BX166" s="49"/>
      <c r="BY166" s="49"/>
      <c r="BZ166" s="49"/>
      <c r="CA166" s="49"/>
      <c r="CB166" s="49"/>
      <c r="CC166" s="49"/>
      <c r="CD166" s="49"/>
      <c r="CE166" s="48"/>
    </row>
    <row r="167" spans="4:83" x14ac:dyDescent="0.25">
      <c r="G167" s="65"/>
      <c r="H167" s="65"/>
      <c r="I167" s="65"/>
      <c r="J167" s="65"/>
      <c r="K167" s="83" t="s">
        <v>67</v>
      </c>
      <c r="L167" s="83"/>
      <c r="M167" s="83"/>
      <c r="N167" s="83"/>
      <c r="O167" s="83"/>
      <c r="P167" s="83"/>
      <c r="Q167" s="83"/>
      <c r="R167" s="55"/>
      <c r="BV167" s="49"/>
      <c r="BW167" s="49"/>
      <c r="BX167" s="49"/>
      <c r="BY167" s="49"/>
      <c r="BZ167" s="49"/>
      <c r="CA167" s="49"/>
      <c r="CB167" s="49"/>
      <c r="CC167" s="49"/>
      <c r="CD167" s="49"/>
      <c r="CE167" s="48"/>
    </row>
    <row r="168" spans="4:83" x14ac:dyDescent="0.25">
      <c r="G168" s="31" t="s">
        <v>27</v>
      </c>
      <c r="H168" s="31" t="s">
        <v>26</v>
      </c>
      <c r="I168" s="31" t="s">
        <v>14</v>
      </c>
      <c r="J168" s="31" t="s">
        <v>15</v>
      </c>
      <c r="K168" s="44" t="s">
        <v>16</v>
      </c>
      <c r="L168" s="44" t="s">
        <v>17</v>
      </c>
      <c r="M168" s="44" t="s">
        <v>63</v>
      </c>
      <c r="N168" s="44" t="s">
        <v>18</v>
      </c>
      <c r="O168" s="45" t="s">
        <v>25</v>
      </c>
      <c r="P168" s="45" t="s">
        <v>19</v>
      </c>
      <c r="Q168" s="45" t="s">
        <v>20</v>
      </c>
      <c r="R168" s="55"/>
      <c r="BV168" s="49"/>
      <c r="BW168" s="49"/>
      <c r="BX168" s="49"/>
      <c r="BY168" s="49"/>
      <c r="BZ168" s="49"/>
      <c r="CA168" s="49"/>
      <c r="CB168" s="49"/>
      <c r="CC168" s="49"/>
      <c r="CD168" s="49"/>
      <c r="CE168" s="48"/>
    </row>
    <row r="169" spans="4:83" x14ac:dyDescent="0.25">
      <c r="G169" s="31">
        <v>0.47619047619047616</v>
      </c>
      <c r="H169" s="77">
        <v>1370.4</v>
      </c>
      <c r="I169" s="47">
        <v>4.1666666666666664E-2</v>
      </c>
      <c r="J169" s="31">
        <v>2</v>
      </c>
      <c r="K169" s="45">
        <v>-0.375</v>
      </c>
      <c r="L169" s="45">
        <v>0.83</v>
      </c>
      <c r="M169" s="45">
        <v>0.75</v>
      </c>
      <c r="N169" s="44">
        <v>80</v>
      </c>
      <c r="O169" s="45">
        <v>78.8</v>
      </c>
      <c r="P169" s="45">
        <f t="shared" ref="P169:P192" si="58">((J169+K169)*L169+(78-O169)+(N169-85))*M169</f>
        <v>-3.3384374999999977</v>
      </c>
      <c r="Q169" s="45">
        <f t="shared" ref="Q169:Q192" si="59">P169*H169*G169</f>
        <v>-2178.568928571427</v>
      </c>
      <c r="R169" s="55"/>
      <c r="BV169" s="49"/>
      <c r="BW169" s="49"/>
      <c r="BX169" s="49"/>
      <c r="BY169" s="49"/>
      <c r="BZ169" s="49"/>
      <c r="CA169" s="49"/>
      <c r="CB169" s="49"/>
      <c r="CC169" s="49"/>
      <c r="CD169" s="49"/>
      <c r="CE169" s="48"/>
    </row>
    <row r="170" spans="4:83" x14ac:dyDescent="0.25">
      <c r="G170" s="31">
        <v>0.47619047619047616</v>
      </c>
      <c r="H170" s="77">
        <v>1370.4</v>
      </c>
      <c r="I170" s="47">
        <v>8.3333333333333329E-2</v>
      </c>
      <c r="J170" s="31">
        <v>0</v>
      </c>
      <c r="K170" s="45">
        <v>-0.375</v>
      </c>
      <c r="L170" s="45">
        <v>0.83</v>
      </c>
      <c r="M170" s="45">
        <v>0.75</v>
      </c>
      <c r="N170" s="44">
        <v>78.8</v>
      </c>
      <c r="O170" s="45">
        <v>78.8</v>
      </c>
      <c r="P170" s="45">
        <f t="shared" si="58"/>
        <v>-5.4834375</v>
      </c>
      <c r="Q170" s="45">
        <f t="shared" si="59"/>
        <v>-3578.3346428571431</v>
      </c>
      <c r="R170" s="55"/>
      <c r="BV170" s="49"/>
      <c r="BW170" s="49"/>
      <c r="BX170" s="49"/>
      <c r="BY170" s="49"/>
      <c r="BZ170" s="49"/>
      <c r="CA170" s="49"/>
      <c r="CB170" s="49"/>
      <c r="CC170" s="49"/>
      <c r="CD170" s="49"/>
      <c r="CE170" s="48"/>
    </row>
    <row r="171" spans="4:83" x14ac:dyDescent="0.25">
      <c r="G171" s="31">
        <v>0.47619047619047616</v>
      </c>
      <c r="H171" s="77">
        <v>1370.4</v>
      </c>
      <c r="I171" s="47">
        <v>0.125</v>
      </c>
      <c r="J171" s="31">
        <v>-2</v>
      </c>
      <c r="K171" s="45">
        <v>-0.375</v>
      </c>
      <c r="L171" s="45">
        <v>0.83</v>
      </c>
      <c r="M171" s="45">
        <v>0.75</v>
      </c>
      <c r="N171" s="44">
        <v>78.8</v>
      </c>
      <c r="O171" s="45">
        <v>78.8</v>
      </c>
      <c r="P171" s="45">
        <f t="shared" si="58"/>
        <v>-6.7284375000000001</v>
      </c>
      <c r="Q171" s="45">
        <f t="shared" si="59"/>
        <v>-4390.7860714285716</v>
      </c>
      <c r="R171" s="55"/>
      <c r="BV171" s="49"/>
      <c r="BW171" s="49"/>
      <c r="BX171" s="49"/>
      <c r="BY171" s="49"/>
      <c r="BZ171" s="49"/>
      <c r="CA171" s="49"/>
      <c r="CB171" s="49"/>
      <c r="CC171" s="49"/>
      <c r="CD171" s="49"/>
      <c r="CE171" s="48"/>
    </row>
    <row r="172" spans="4:83" x14ac:dyDescent="0.25">
      <c r="G172" s="31">
        <v>0.47619047619047616</v>
      </c>
      <c r="H172" s="77">
        <v>1370.4</v>
      </c>
      <c r="I172" s="47">
        <v>0.16666666666666699</v>
      </c>
      <c r="J172" s="31">
        <v>-3</v>
      </c>
      <c r="K172" s="45">
        <v>-0.375</v>
      </c>
      <c r="L172" s="45">
        <v>0.83</v>
      </c>
      <c r="M172" s="45">
        <v>0.75</v>
      </c>
      <c r="N172" s="44">
        <v>80</v>
      </c>
      <c r="O172" s="45">
        <v>77</v>
      </c>
      <c r="P172" s="45">
        <f t="shared" si="58"/>
        <v>-5.1009374999999997</v>
      </c>
      <c r="Q172" s="45">
        <f t="shared" si="59"/>
        <v>-3328.7260714285712</v>
      </c>
      <c r="R172" s="55"/>
      <c r="BV172" s="49"/>
      <c r="BW172" s="49"/>
      <c r="BX172" s="49"/>
      <c r="BY172" s="49"/>
      <c r="BZ172" s="49"/>
      <c r="CA172" s="49"/>
      <c r="CB172" s="49"/>
      <c r="CC172" s="49"/>
      <c r="CD172" s="49"/>
      <c r="CE172" s="48"/>
    </row>
    <row r="173" spans="4:83" x14ac:dyDescent="0.25">
      <c r="G173" s="31">
        <v>0.47619047619047616</v>
      </c>
      <c r="H173" s="77">
        <v>1370.4</v>
      </c>
      <c r="I173" s="47">
        <v>0.20833333333333401</v>
      </c>
      <c r="J173" s="31">
        <v>-4</v>
      </c>
      <c r="K173" s="45">
        <v>-0.375</v>
      </c>
      <c r="L173" s="45">
        <v>0.83</v>
      </c>
      <c r="M173" s="45">
        <v>0.75</v>
      </c>
      <c r="N173" s="44">
        <v>78.8</v>
      </c>
      <c r="O173" s="45">
        <v>77</v>
      </c>
      <c r="P173" s="45">
        <f t="shared" si="58"/>
        <v>-6.6234375000000014</v>
      </c>
      <c r="Q173" s="45">
        <f t="shared" si="59"/>
        <v>-4322.2660714285721</v>
      </c>
      <c r="R173" s="55"/>
      <c r="BV173" s="49"/>
      <c r="BW173" s="49"/>
      <c r="BX173" s="49"/>
      <c r="BY173" s="49"/>
      <c r="BZ173" s="49"/>
      <c r="CA173" s="49"/>
      <c r="CB173" s="49"/>
      <c r="CC173" s="49"/>
      <c r="CD173" s="49"/>
      <c r="CE173" s="48"/>
    </row>
    <row r="174" spans="4:83" x14ac:dyDescent="0.25">
      <c r="G174" s="31">
        <v>0.47619047619047616</v>
      </c>
      <c r="H174" s="77">
        <v>1370.4</v>
      </c>
      <c r="I174" s="47">
        <v>0.25</v>
      </c>
      <c r="J174" s="31">
        <v>-4</v>
      </c>
      <c r="K174" s="45">
        <v>-0.375</v>
      </c>
      <c r="L174" s="45">
        <v>0.83</v>
      </c>
      <c r="M174" s="45">
        <v>0.75</v>
      </c>
      <c r="N174" s="44">
        <v>78.8</v>
      </c>
      <c r="O174" s="45">
        <v>78.8</v>
      </c>
      <c r="P174" s="45">
        <f t="shared" si="58"/>
        <v>-7.9734374999999993</v>
      </c>
      <c r="Q174" s="45">
        <f t="shared" si="59"/>
        <v>-5203.2374999999993</v>
      </c>
      <c r="R174" s="55"/>
      <c r="BV174" s="49"/>
      <c r="BW174" s="49"/>
      <c r="BX174" s="49"/>
      <c r="BY174" s="49"/>
      <c r="BZ174" s="49"/>
      <c r="CA174" s="49"/>
      <c r="CB174" s="49"/>
      <c r="CC174" s="49"/>
      <c r="CD174" s="49"/>
      <c r="CE174" s="48"/>
    </row>
    <row r="175" spans="4:83" x14ac:dyDescent="0.25">
      <c r="G175" s="31">
        <v>0.47619047619047616</v>
      </c>
      <c r="H175" s="77">
        <v>1370.4</v>
      </c>
      <c r="I175" s="47">
        <v>0.29166666666666702</v>
      </c>
      <c r="J175" s="31">
        <v>-1</v>
      </c>
      <c r="K175" s="45">
        <v>-0.375</v>
      </c>
      <c r="L175" s="45">
        <v>0.83</v>
      </c>
      <c r="M175" s="45">
        <v>0.75</v>
      </c>
      <c r="N175" s="44">
        <v>80.599999999999994</v>
      </c>
      <c r="O175" s="45">
        <v>82.4</v>
      </c>
      <c r="P175" s="45">
        <f t="shared" si="58"/>
        <v>-7.4559375000000081</v>
      </c>
      <c r="Q175" s="45">
        <f t="shared" si="59"/>
        <v>-4865.5317857142909</v>
      </c>
      <c r="R175" s="55"/>
      <c r="BV175" s="49"/>
      <c r="BW175" s="49"/>
      <c r="BX175" s="49"/>
      <c r="BY175" s="49"/>
      <c r="BZ175" s="49"/>
      <c r="CA175" s="49"/>
      <c r="CB175" s="49"/>
      <c r="CC175" s="49"/>
      <c r="CD175" s="49"/>
      <c r="CE175" s="48"/>
    </row>
    <row r="176" spans="4:83" x14ac:dyDescent="0.25">
      <c r="G176" s="31">
        <v>0.47619047619047616</v>
      </c>
      <c r="H176" s="77">
        <v>1370.4</v>
      </c>
      <c r="I176" s="47">
        <v>0.33333333333333398</v>
      </c>
      <c r="J176" s="31">
        <v>9</v>
      </c>
      <c r="K176" s="45">
        <v>-0.375</v>
      </c>
      <c r="L176" s="45">
        <v>0.83</v>
      </c>
      <c r="M176" s="45">
        <v>0.75</v>
      </c>
      <c r="N176" s="44">
        <v>80.599999999999994</v>
      </c>
      <c r="O176" s="45">
        <v>86</v>
      </c>
      <c r="P176" s="45">
        <f t="shared" si="58"/>
        <v>-3.9309375000000046</v>
      </c>
      <c r="Q176" s="45">
        <f t="shared" si="59"/>
        <v>-2565.2175000000029</v>
      </c>
      <c r="R176" s="55"/>
      <c r="BV176" s="49"/>
      <c r="BW176" s="49"/>
      <c r="BX176" s="49"/>
      <c r="BY176" s="49"/>
      <c r="BZ176" s="49"/>
      <c r="CA176" s="49"/>
      <c r="CB176" s="49"/>
      <c r="CC176" s="49"/>
      <c r="CD176" s="49"/>
      <c r="CE176" s="48"/>
    </row>
    <row r="177" spans="7:83" x14ac:dyDescent="0.25">
      <c r="G177" s="31">
        <v>0.47619047619047616</v>
      </c>
      <c r="H177" s="77">
        <v>1370.4</v>
      </c>
      <c r="I177" s="47">
        <v>0.375</v>
      </c>
      <c r="J177" s="31">
        <v>23</v>
      </c>
      <c r="K177" s="45">
        <v>-0.375</v>
      </c>
      <c r="L177" s="45">
        <v>0.83</v>
      </c>
      <c r="M177" s="45">
        <v>0.75</v>
      </c>
      <c r="N177" s="44">
        <v>82.4</v>
      </c>
      <c r="O177" s="45">
        <v>89.6</v>
      </c>
      <c r="P177" s="45">
        <f t="shared" si="58"/>
        <v>3.4340625000000076</v>
      </c>
      <c r="Q177" s="45">
        <f t="shared" si="59"/>
        <v>2240.9710714285766</v>
      </c>
      <c r="R177" s="55"/>
      <c r="BV177" s="49"/>
      <c r="BW177" s="49"/>
      <c r="BX177" s="49"/>
      <c r="BY177" s="49"/>
      <c r="BZ177" s="49"/>
      <c r="CA177" s="49"/>
      <c r="CB177" s="49"/>
      <c r="CC177" s="49"/>
      <c r="CD177" s="49"/>
      <c r="CE177" s="48"/>
    </row>
    <row r="178" spans="7:83" x14ac:dyDescent="0.25">
      <c r="G178" s="31">
        <v>0.47619047619047616</v>
      </c>
      <c r="H178" s="77">
        <v>1370.4</v>
      </c>
      <c r="I178" s="47">
        <v>0.41666666666666702</v>
      </c>
      <c r="J178" s="31">
        <v>37</v>
      </c>
      <c r="K178" s="45">
        <v>-0.375</v>
      </c>
      <c r="L178" s="45">
        <v>0.83</v>
      </c>
      <c r="M178" s="45">
        <v>0.75</v>
      </c>
      <c r="N178" s="44">
        <v>84.2</v>
      </c>
      <c r="O178" s="45">
        <v>89.6</v>
      </c>
      <c r="P178" s="45">
        <f t="shared" si="58"/>
        <v>13.499062500000006</v>
      </c>
      <c r="Q178" s="45">
        <f t="shared" si="59"/>
        <v>8809.1025000000045</v>
      </c>
      <c r="R178" s="55"/>
      <c r="BV178" s="49"/>
      <c r="BW178" s="49"/>
      <c r="BX178" s="49"/>
      <c r="BY178" s="49"/>
      <c r="BZ178" s="49"/>
      <c r="CA178" s="49"/>
      <c r="CB178" s="49"/>
      <c r="CC178" s="49"/>
      <c r="CD178" s="49"/>
      <c r="CE178" s="48"/>
    </row>
    <row r="179" spans="7:83" x14ac:dyDescent="0.25">
      <c r="G179" s="31">
        <v>0.47619047619047616</v>
      </c>
      <c r="H179" s="77">
        <v>1370.4</v>
      </c>
      <c r="I179" s="47">
        <v>0.45833333333333398</v>
      </c>
      <c r="J179" s="31">
        <v>50</v>
      </c>
      <c r="K179" s="45">
        <v>-0.375</v>
      </c>
      <c r="L179" s="45">
        <v>0.83</v>
      </c>
      <c r="M179" s="45">
        <v>0.75</v>
      </c>
      <c r="N179" s="44">
        <v>87.8</v>
      </c>
      <c r="O179" s="45">
        <v>98.6</v>
      </c>
      <c r="P179" s="45">
        <f t="shared" si="58"/>
        <v>17.541562500000001</v>
      </c>
      <c r="Q179" s="45">
        <f t="shared" si="59"/>
        <v>11447.122500000001</v>
      </c>
      <c r="R179" s="55"/>
      <c r="BV179" s="49"/>
      <c r="BW179" s="49"/>
      <c r="BX179" s="49"/>
      <c r="BY179" s="49"/>
      <c r="BZ179" s="49"/>
      <c r="CA179" s="49"/>
      <c r="CB179" s="49"/>
      <c r="CC179" s="49"/>
      <c r="CD179" s="49"/>
      <c r="CE179" s="48"/>
    </row>
    <row r="180" spans="7:83" x14ac:dyDescent="0.25">
      <c r="G180" s="31">
        <v>0.47619047619047616</v>
      </c>
      <c r="H180" s="77">
        <v>1370.4</v>
      </c>
      <c r="I180" s="47">
        <v>0.5</v>
      </c>
      <c r="J180" s="31">
        <v>62</v>
      </c>
      <c r="K180" s="45">
        <v>-0.375</v>
      </c>
      <c r="L180" s="45">
        <v>0.83</v>
      </c>
      <c r="M180" s="45">
        <v>0.75</v>
      </c>
      <c r="N180" s="44">
        <v>91.4</v>
      </c>
      <c r="O180" s="45">
        <v>104</v>
      </c>
      <c r="P180" s="45">
        <f t="shared" si="58"/>
        <v>23.661562500000002</v>
      </c>
      <c r="Q180" s="45">
        <f t="shared" si="59"/>
        <v>15440.859642857144</v>
      </c>
      <c r="R180" s="55"/>
      <c r="BV180" s="49"/>
      <c r="BW180" s="49"/>
      <c r="BX180" s="49"/>
      <c r="BY180" s="49"/>
      <c r="BZ180" s="49"/>
      <c r="CA180" s="49"/>
      <c r="CB180" s="49"/>
      <c r="CC180" s="49"/>
      <c r="CD180" s="49"/>
      <c r="CE180" s="48"/>
    </row>
    <row r="181" spans="7:83" x14ac:dyDescent="0.25">
      <c r="G181" s="31">
        <v>0.47619047619047616</v>
      </c>
      <c r="H181" s="77">
        <v>1370.4</v>
      </c>
      <c r="I181" s="47">
        <v>0.54166666666666696</v>
      </c>
      <c r="J181" s="31">
        <v>71</v>
      </c>
      <c r="K181" s="45">
        <v>-0.375</v>
      </c>
      <c r="L181" s="45">
        <v>0.83</v>
      </c>
      <c r="M181" s="45">
        <v>0.75</v>
      </c>
      <c r="N181" s="44">
        <v>96</v>
      </c>
      <c r="O181" s="45">
        <v>104</v>
      </c>
      <c r="P181" s="45">
        <f t="shared" si="58"/>
        <v>32.714062499999997</v>
      </c>
      <c r="Q181" s="45">
        <f t="shared" si="59"/>
        <v>21348.262499999997</v>
      </c>
      <c r="R181" s="55"/>
      <c r="BV181" s="49"/>
      <c r="BW181" s="49"/>
      <c r="BX181" s="49"/>
      <c r="BY181" s="49"/>
      <c r="BZ181" s="49"/>
      <c r="CA181" s="49"/>
      <c r="CB181" s="49"/>
      <c r="CC181" s="49"/>
      <c r="CD181" s="49"/>
      <c r="CE181" s="48"/>
    </row>
    <row r="182" spans="7:83" x14ac:dyDescent="0.25">
      <c r="G182" s="31">
        <v>0.47619047619047616</v>
      </c>
      <c r="H182" s="77">
        <v>1370.4</v>
      </c>
      <c r="I182" s="47">
        <v>0.58333333333333404</v>
      </c>
      <c r="J182" s="31">
        <v>77</v>
      </c>
      <c r="K182" s="45">
        <v>-0.375</v>
      </c>
      <c r="L182" s="45">
        <v>0.83</v>
      </c>
      <c r="M182" s="45">
        <v>0.75</v>
      </c>
      <c r="N182" s="44">
        <v>96.8</v>
      </c>
      <c r="O182" s="45">
        <v>104</v>
      </c>
      <c r="P182" s="45">
        <f t="shared" si="58"/>
        <v>37.049062499999991</v>
      </c>
      <c r="Q182" s="45">
        <f t="shared" si="59"/>
        <v>24177.159642857139</v>
      </c>
      <c r="R182" s="55"/>
      <c r="BV182" s="49"/>
      <c r="BW182" s="49"/>
      <c r="BX182" s="49"/>
      <c r="BY182" s="49"/>
      <c r="BZ182" s="49"/>
      <c r="CA182" s="49"/>
      <c r="CB182" s="49"/>
      <c r="CC182" s="49"/>
      <c r="CD182" s="49"/>
      <c r="CE182" s="48"/>
    </row>
    <row r="183" spans="7:83" x14ac:dyDescent="0.25">
      <c r="G183" s="31">
        <v>0.47619047619047616</v>
      </c>
      <c r="H183" s="77">
        <v>1370.4</v>
      </c>
      <c r="I183" s="47">
        <v>0.625</v>
      </c>
      <c r="J183" s="31">
        <v>78</v>
      </c>
      <c r="K183" s="45">
        <v>-0.375</v>
      </c>
      <c r="L183" s="45">
        <v>0.83</v>
      </c>
      <c r="M183" s="45">
        <v>0.75</v>
      </c>
      <c r="N183" s="44">
        <v>89.6</v>
      </c>
      <c r="O183" s="45">
        <v>102.2</v>
      </c>
      <c r="P183" s="45">
        <f t="shared" si="58"/>
        <v>33.621562499999989</v>
      </c>
      <c r="Q183" s="45">
        <f t="shared" si="59"/>
        <v>21940.471071428565</v>
      </c>
      <c r="R183" s="55"/>
      <c r="BV183" s="49"/>
      <c r="BW183" s="49"/>
      <c r="BX183" s="49"/>
      <c r="BY183" s="49"/>
      <c r="BZ183" s="49"/>
      <c r="CA183" s="49"/>
      <c r="CB183" s="49"/>
      <c r="CC183" s="49"/>
      <c r="CD183" s="49"/>
      <c r="CE183" s="48"/>
    </row>
    <row r="184" spans="7:83" x14ac:dyDescent="0.25">
      <c r="G184" s="31">
        <v>0.47619047619047616</v>
      </c>
      <c r="H184" s="77">
        <v>1370.4</v>
      </c>
      <c r="I184" s="47">
        <v>0.66666666666666696</v>
      </c>
      <c r="J184" s="31">
        <v>74</v>
      </c>
      <c r="K184" s="45">
        <v>-0.375</v>
      </c>
      <c r="L184" s="45">
        <v>0.83</v>
      </c>
      <c r="M184" s="45">
        <v>0.75</v>
      </c>
      <c r="N184" s="44">
        <v>87</v>
      </c>
      <c r="O184" s="45">
        <v>100.4</v>
      </c>
      <c r="P184" s="45">
        <f t="shared" si="58"/>
        <v>30.531562499999996</v>
      </c>
      <c r="Q184" s="45">
        <f t="shared" si="59"/>
        <v>19924.025357142855</v>
      </c>
      <c r="R184" s="55"/>
      <c r="BV184" s="49"/>
      <c r="BW184" s="49"/>
      <c r="BX184" s="49"/>
      <c r="BY184" s="49"/>
      <c r="BZ184" s="49"/>
      <c r="CA184" s="49"/>
      <c r="CB184" s="49"/>
      <c r="CC184" s="49"/>
      <c r="CD184" s="49"/>
      <c r="CE184" s="48"/>
    </row>
    <row r="185" spans="7:83" x14ac:dyDescent="0.25">
      <c r="G185" s="31">
        <v>0.47619047619047616</v>
      </c>
      <c r="H185" s="77">
        <v>1370.4</v>
      </c>
      <c r="I185" s="47">
        <v>0.70833333333333404</v>
      </c>
      <c r="J185" s="31">
        <v>67</v>
      </c>
      <c r="K185" s="45">
        <v>-0.375</v>
      </c>
      <c r="L185" s="45">
        <v>0.83</v>
      </c>
      <c r="M185" s="45">
        <v>0.75</v>
      </c>
      <c r="N185" s="44">
        <v>84.2</v>
      </c>
      <c r="O185" s="45">
        <v>93.2</v>
      </c>
      <c r="P185" s="45">
        <f t="shared" si="58"/>
        <v>29.474062499999999</v>
      </c>
      <c r="Q185" s="45">
        <f t="shared" si="59"/>
        <v>19233.931071428571</v>
      </c>
      <c r="R185" s="55"/>
      <c r="BV185" s="49"/>
      <c r="BW185" s="49"/>
      <c r="BX185" s="49"/>
      <c r="BY185" s="49"/>
      <c r="BZ185" s="49"/>
      <c r="CA185" s="49"/>
      <c r="CB185" s="49"/>
      <c r="CC185" s="49"/>
      <c r="CD185" s="49"/>
      <c r="CE185" s="48"/>
    </row>
    <row r="186" spans="7:83" x14ac:dyDescent="0.25">
      <c r="G186" s="31">
        <v>0.47619047619047616</v>
      </c>
      <c r="H186" s="77">
        <v>1370.4</v>
      </c>
      <c r="I186" s="47">
        <v>0.75</v>
      </c>
      <c r="J186" s="31">
        <v>56</v>
      </c>
      <c r="K186" s="45">
        <v>-0.375</v>
      </c>
      <c r="L186" s="45">
        <v>0.83</v>
      </c>
      <c r="M186" s="45">
        <v>0.75</v>
      </c>
      <c r="N186" s="44">
        <v>82.4</v>
      </c>
      <c r="O186" s="45">
        <v>86</v>
      </c>
      <c r="P186" s="45">
        <f t="shared" si="58"/>
        <v>26.676562500000003</v>
      </c>
      <c r="Q186" s="45">
        <f t="shared" si="59"/>
        <v>17408.362500000003</v>
      </c>
      <c r="R186" s="55"/>
      <c r="BV186" s="49"/>
      <c r="BW186" s="49"/>
      <c r="BX186" s="49"/>
      <c r="BY186" s="49"/>
      <c r="BZ186" s="49"/>
      <c r="CA186" s="49"/>
      <c r="CB186" s="49"/>
      <c r="CC186" s="49"/>
      <c r="CD186" s="49"/>
      <c r="CE186" s="48"/>
    </row>
    <row r="187" spans="7:83" x14ac:dyDescent="0.25">
      <c r="G187" s="31">
        <v>0.47619047619047616</v>
      </c>
      <c r="H187" s="77">
        <v>1370.4</v>
      </c>
      <c r="I187" s="47">
        <v>0.79166666666666696</v>
      </c>
      <c r="J187" s="31">
        <v>42</v>
      </c>
      <c r="K187" s="45">
        <v>-0.375</v>
      </c>
      <c r="L187" s="45">
        <v>0.83</v>
      </c>
      <c r="M187" s="45">
        <v>0.75</v>
      </c>
      <c r="N187" s="44">
        <v>82.4</v>
      </c>
      <c r="O187" s="45">
        <v>82.4</v>
      </c>
      <c r="P187" s="45">
        <f t="shared" si="58"/>
        <v>20.661562499999999</v>
      </c>
      <c r="Q187" s="45">
        <f t="shared" si="59"/>
        <v>13483.145357142857</v>
      </c>
      <c r="R187" s="55"/>
      <c r="BV187" s="49"/>
      <c r="BW187" s="49"/>
      <c r="BX187" s="49"/>
      <c r="BY187" s="49"/>
      <c r="BZ187" s="49"/>
      <c r="CA187" s="49"/>
      <c r="CB187" s="49"/>
      <c r="CC187" s="49"/>
      <c r="CD187" s="49"/>
      <c r="CE187" s="48"/>
    </row>
    <row r="188" spans="7:83" x14ac:dyDescent="0.25">
      <c r="G188" s="31">
        <v>0.47619047619047616</v>
      </c>
      <c r="H188" s="77">
        <v>1370.4</v>
      </c>
      <c r="I188" s="47">
        <v>0.83333333333333404</v>
      </c>
      <c r="J188" s="31">
        <v>28</v>
      </c>
      <c r="K188" s="45">
        <v>-0.375</v>
      </c>
      <c r="L188" s="45">
        <v>0.83</v>
      </c>
      <c r="M188" s="45">
        <v>0.75</v>
      </c>
      <c r="N188" s="44">
        <v>80.599999999999994</v>
      </c>
      <c r="O188" s="45">
        <v>80.599999999999994</v>
      </c>
      <c r="P188" s="45">
        <f t="shared" si="58"/>
        <v>11.946562499999999</v>
      </c>
      <c r="Q188" s="45">
        <f t="shared" si="59"/>
        <v>7795.9853571428557</v>
      </c>
      <c r="R188" s="55"/>
      <c r="BV188" s="49"/>
      <c r="BW188" s="49"/>
      <c r="BX188" s="49"/>
      <c r="BY188" s="49"/>
      <c r="BZ188" s="49"/>
      <c r="CA188" s="49"/>
      <c r="CB188" s="49"/>
      <c r="CC188" s="49"/>
      <c r="CD188" s="49"/>
      <c r="CE188" s="48"/>
    </row>
    <row r="189" spans="7:83" x14ac:dyDescent="0.25">
      <c r="G189" s="31">
        <v>0.47619047619047616</v>
      </c>
      <c r="H189" s="77">
        <v>1370.4</v>
      </c>
      <c r="I189" s="47">
        <v>0.875</v>
      </c>
      <c r="J189" s="31">
        <v>18</v>
      </c>
      <c r="K189" s="45">
        <v>-0.375</v>
      </c>
      <c r="L189" s="45">
        <v>0.83</v>
      </c>
      <c r="M189" s="45">
        <v>0.75</v>
      </c>
      <c r="N189" s="44">
        <v>80.599999999999994</v>
      </c>
      <c r="O189" s="45">
        <v>78.8</v>
      </c>
      <c r="P189" s="45">
        <f t="shared" si="58"/>
        <v>7.071562499999998</v>
      </c>
      <c r="Q189" s="45">
        <f t="shared" si="59"/>
        <v>4614.699642857142</v>
      </c>
      <c r="R189" s="55"/>
      <c r="BV189" s="49"/>
      <c r="BW189" s="49"/>
      <c r="BX189" s="49"/>
      <c r="BY189" s="49"/>
      <c r="BZ189" s="49"/>
      <c r="CA189" s="49"/>
      <c r="CB189" s="49"/>
      <c r="CC189" s="49"/>
      <c r="CD189" s="49"/>
      <c r="CE189" s="48"/>
    </row>
    <row r="190" spans="7:83" x14ac:dyDescent="0.25">
      <c r="G190" s="31">
        <v>0.47619047619047616</v>
      </c>
      <c r="H190" s="77">
        <v>1370.4</v>
      </c>
      <c r="I190" s="47">
        <v>0.91666666666666696</v>
      </c>
      <c r="J190" s="31">
        <v>12</v>
      </c>
      <c r="K190" s="45">
        <v>-0.375</v>
      </c>
      <c r="L190" s="45">
        <v>0.83</v>
      </c>
      <c r="M190" s="45">
        <v>0.75</v>
      </c>
      <c r="N190" s="44">
        <v>81</v>
      </c>
      <c r="O190" s="45">
        <v>78.8</v>
      </c>
      <c r="P190" s="45">
        <f t="shared" si="58"/>
        <v>3.6365625000000019</v>
      </c>
      <c r="Q190" s="45">
        <f t="shared" si="59"/>
        <v>2373.1167857142868</v>
      </c>
      <c r="R190" s="55"/>
      <c r="BV190" s="49"/>
      <c r="BW190" s="49"/>
      <c r="BX190" s="49"/>
      <c r="BY190" s="49"/>
      <c r="BZ190" s="49"/>
      <c r="CA190" s="49"/>
      <c r="CB190" s="49"/>
      <c r="CC190" s="49"/>
      <c r="CD190" s="49"/>
      <c r="CE190" s="48"/>
    </row>
    <row r="191" spans="7:83" x14ac:dyDescent="0.25">
      <c r="G191" s="31">
        <v>0.47619047619047616</v>
      </c>
      <c r="H191" s="77">
        <v>1370.4</v>
      </c>
      <c r="I191" s="47">
        <v>0.95833333333333404</v>
      </c>
      <c r="J191" s="31">
        <v>8</v>
      </c>
      <c r="K191" s="45">
        <v>-0.375</v>
      </c>
      <c r="L191" s="45">
        <v>0.83</v>
      </c>
      <c r="M191" s="45">
        <v>0.75</v>
      </c>
      <c r="N191" s="44">
        <v>80.599999999999994</v>
      </c>
      <c r="O191" s="45">
        <v>78.8</v>
      </c>
      <c r="P191" s="45">
        <f t="shared" si="58"/>
        <v>0.84656249999999744</v>
      </c>
      <c r="Q191" s="45">
        <f t="shared" si="59"/>
        <v>552.44249999999829</v>
      </c>
      <c r="R191" s="55"/>
      <c r="BV191" s="49"/>
      <c r="BW191" s="49"/>
      <c r="BX191" s="49"/>
      <c r="BY191" s="49"/>
      <c r="BZ191" s="49"/>
      <c r="CA191" s="49"/>
      <c r="CB191" s="49"/>
      <c r="CC191" s="49"/>
      <c r="CD191" s="49"/>
      <c r="CE191" s="48"/>
    </row>
    <row r="192" spans="7:83" x14ac:dyDescent="0.25">
      <c r="G192" s="31">
        <v>0.47619047619047616</v>
      </c>
      <c r="H192" s="77">
        <v>1370.4</v>
      </c>
      <c r="I192" s="47">
        <v>1</v>
      </c>
      <c r="J192" s="31">
        <v>5</v>
      </c>
      <c r="K192" s="45">
        <v>-0.375</v>
      </c>
      <c r="L192" s="45">
        <v>0.83</v>
      </c>
      <c r="M192" s="45">
        <v>0.75</v>
      </c>
      <c r="N192" s="44">
        <v>80.599999999999994</v>
      </c>
      <c r="O192" s="45">
        <v>77</v>
      </c>
      <c r="P192" s="45">
        <f t="shared" si="58"/>
        <v>0.32906249999999515</v>
      </c>
      <c r="Q192" s="45">
        <f t="shared" si="59"/>
        <v>214.73678571428255</v>
      </c>
      <c r="R192" s="55"/>
      <c r="BV192" s="49"/>
      <c r="BW192" s="49"/>
      <c r="BX192" s="49"/>
      <c r="BY192" s="49"/>
      <c r="BZ192" s="49"/>
      <c r="CA192" s="49"/>
      <c r="CB192" s="49"/>
      <c r="CC192" s="49"/>
      <c r="CD192" s="49"/>
      <c r="CE192" s="48"/>
    </row>
    <row r="193" spans="5:83" x14ac:dyDescent="0.25">
      <c r="E193" s="48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55"/>
      <c r="Q193" s="55"/>
      <c r="R193" s="55"/>
      <c r="BV193" s="49"/>
      <c r="BW193" s="49"/>
      <c r="BX193" s="49"/>
      <c r="BY193" s="49"/>
      <c r="BZ193" s="49"/>
      <c r="CA193" s="49"/>
      <c r="CB193" s="49"/>
      <c r="CC193" s="49"/>
      <c r="CD193" s="49"/>
      <c r="CE193" s="48"/>
    </row>
    <row r="194" spans="5:83" x14ac:dyDescent="0.25">
      <c r="E194" s="48"/>
      <c r="F194" s="49"/>
      <c r="G194" s="49"/>
      <c r="H194" s="49"/>
      <c r="I194" s="49"/>
      <c r="J194" s="49"/>
      <c r="K194" s="48"/>
      <c r="L194" s="48"/>
      <c r="M194" s="48"/>
      <c r="N194" s="48"/>
      <c r="O194" s="48"/>
      <c r="P194" s="48"/>
      <c r="Q194" s="48"/>
      <c r="R194" s="55"/>
      <c r="BV194" s="49"/>
      <c r="BW194" s="49"/>
      <c r="BX194" s="49"/>
      <c r="BY194" s="49"/>
      <c r="BZ194" s="49"/>
      <c r="CA194" s="49"/>
      <c r="CB194" s="49"/>
      <c r="CC194" s="49"/>
      <c r="CD194" s="49"/>
      <c r="CE194" s="48"/>
    </row>
    <row r="195" spans="5:83" x14ac:dyDescent="0.25">
      <c r="E195" s="48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55"/>
      <c r="Q195" s="55"/>
      <c r="R195" s="55"/>
      <c r="BV195" s="49"/>
      <c r="BW195" s="49"/>
      <c r="BX195" s="49"/>
      <c r="BY195" s="49"/>
      <c r="BZ195" s="49"/>
      <c r="CA195" s="49"/>
      <c r="CB195" s="49"/>
      <c r="CC195" s="49"/>
      <c r="CD195" s="49"/>
      <c r="CE195" s="48"/>
    </row>
    <row r="196" spans="5:83" x14ac:dyDescent="0.25">
      <c r="G196" s="65"/>
      <c r="H196" s="65"/>
      <c r="I196" s="65"/>
      <c r="J196" s="65"/>
      <c r="K196" s="93" t="s">
        <v>68</v>
      </c>
      <c r="L196" s="93"/>
      <c r="M196" s="93"/>
      <c r="N196" s="93"/>
      <c r="O196" s="93"/>
      <c r="P196" s="93"/>
      <c r="Q196" s="93"/>
      <c r="R196" s="55"/>
      <c r="BV196" s="49"/>
      <c r="BW196" s="49"/>
      <c r="BX196" s="49"/>
      <c r="BY196" s="49"/>
      <c r="BZ196" s="49"/>
      <c r="CA196" s="49"/>
      <c r="CB196" s="49"/>
      <c r="CC196" s="49"/>
      <c r="CD196" s="49"/>
      <c r="CE196" s="48"/>
    </row>
    <row r="197" spans="5:83" x14ac:dyDescent="0.25">
      <c r="G197" s="31" t="s">
        <v>27</v>
      </c>
      <c r="H197" s="31" t="s">
        <v>26</v>
      </c>
      <c r="I197" s="31" t="s">
        <v>14</v>
      </c>
      <c r="J197" s="31" t="s">
        <v>15</v>
      </c>
      <c r="K197" s="44" t="s">
        <v>16</v>
      </c>
      <c r="L197" s="44" t="s">
        <v>17</v>
      </c>
      <c r="M197" s="44" t="s">
        <v>63</v>
      </c>
      <c r="N197" s="44" t="s">
        <v>18</v>
      </c>
      <c r="O197" s="45" t="s">
        <v>25</v>
      </c>
      <c r="P197" s="45" t="s">
        <v>19</v>
      </c>
      <c r="Q197" s="45" t="s">
        <v>20</v>
      </c>
      <c r="R197" s="55"/>
      <c r="BV197" s="49"/>
      <c r="BW197" s="49"/>
      <c r="BX197" s="49"/>
      <c r="BY197" s="49"/>
      <c r="BZ197" s="49"/>
      <c r="CA197" s="49"/>
      <c r="CB197" s="49"/>
      <c r="CC197" s="49"/>
      <c r="CD197" s="49"/>
      <c r="CE197" s="48"/>
    </row>
    <row r="198" spans="5:83" x14ac:dyDescent="0.25">
      <c r="G198" s="31">
        <v>0.47619047619047616</v>
      </c>
      <c r="H198" s="77">
        <v>106.56</v>
      </c>
      <c r="I198" s="47">
        <v>4.1666666666666664E-2</v>
      </c>
      <c r="J198" s="31">
        <v>2</v>
      </c>
      <c r="K198" s="45">
        <v>0.875</v>
      </c>
      <c r="L198" s="45">
        <v>0.83</v>
      </c>
      <c r="M198" s="45">
        <v>0.75</v>
      </c>
      <c r="N198" s="44">
        <v>80</v>
      </c>
      <c r="O198" s="45">
        <v>78.8</v>
      </c>
      <c r="P198" s="45">
        <f t="shared" ref="P198:P221" si="60">((J198+K198)*L198+(78-O198)+(N198-85))*M198</f>
        <v>-2.560312499999998</v>
      </c>
      <c r="Q198" s="45">
        <f t="shared" ref="Q198:Q221" si="61">P198*H198*G198</f>
        <v>-129.91757142857134</v>
      </c>
      <c r="R198" s="55"/>
      <c r="BV198" s="49"/>
      <c r="BW198" s="49"/>
      <c r="BX198" s="49"/>
      <c r="BY198" s="49"/>
      <c r="BZ198" s="49"/>
      <c r="CA198" s="49"/>
      <c r="CB198" s="49"/>
      <c r="CC198" s="49"/>
      <c r="CD198" s="49"/>
      <c r="CE198" s="48"/>
    </row>
    <row r="199" spans="5:83" x14ac:dyDescent="0.25">
      <c r="G199" s="31">
        <v>0.47619047619047616</v>
      </c>
      <c r="H199" s="77">
        <v>106.56</v>
      </c>
      <c r="I199" s="47">
        <v>8.3333333333333329E-2</v>
      </c>
      <c r="J199" s="31">
        <v>0</v>
      </c>
      <c r="K199" s="45">
        <v>0.875</v>
      </c>
      <c r="L199" s="45">
        <v>0.83</v>
      </c>
      <c r="M199" s="45">
        <v>0.75</v>
      </c>
      <c r="N199" s="44">
        <v>78.8</v>
      </c>
      <c r="O199" s="45">
        <v>78.8</v>
      </c>
      <c r="P199" s="45">
        <f t="shared" si="60"/>
        <v>-4.7053124999999998</v>
      </c>
      <c r="Q199" s="45">
        <f t="shared" si="61"/>
        <v>-238.761</v>
      </c>
      <c r="R199" s="55"/>
      <c r="BV199" s="49"/>
      <c r="BW199" s="49"/>
      <c r="BX199" s="49"/>
      <c r="BY199" s="49"/>
      <c r="BZ199" s="49"/>
      <c r="CA199" s="49"/>
      <c r="CB199" s="49"/>
      <c r="CC199" s="49"/>
      <c r="CD199" s="49"/>
      <c r="CE199" s="48"/>
    </row>
    <row r="200" spans="5:83" x14ac:dyDescent="0.25">
      <c r="G200" s="31">
        <v>0.47619047619047616</v>
      </c>
      <c r="H200" s="77">
        <v>106.56</v>
      </c>
      <c r="I200" s="47">
        <v>0.125</v>
      </c>
      <c r="J200" s="31">
        <v>-2</v>
      </c>
      <c r="K200" s="45">
        <v>0.875</v>
      </c>
      <c r="L200" s="45">
        <v>0.83</v>
      </c>
      <c r="M200" s="45">
        <v>0.75</v>
      </c>
      <c r="N200" s="44">
        <v>78.8</v>
      </c>
      <c r="O200" s="45">
        <v>78.8</v>
      </c>
      <c r="P200" s="45">
        <f t="shared" si="60"/>
        <v>-5.9503124999999999</v>
      </c>
      <c r="Q200" s="45">
        <f t="shared" si="61"/>
        <v>-301.93585714285712</v>
      </c>
      <c r="R200" s="55"/>
      <c r="BV200" s="49"/>
      <c r="BW200" s="49"/>
      <c r="BX200" s="49"/>
      <c r="BY200" s="49"/>
      <c r="BZ200" s="49"/>
      <c r="CA200" s="49"/>
      <c r="CB200" s="49"/>
      <c r="CC200" s="49"/>
      <c r="CD200" s="49"/>
      <c r="CE200" s="48"/>
    </row>
    <row r="201" spans="5:83" x14ac:dyDescent="0.25">
      <c r="G201" s="31">
        <v>0.47619047619047616</v>
      </c>
      <c r="H201" s="77">
        <v>106.56</v>
      </c>
      <c r="I201" s="47">
        <v>0.16666666666666699</v>
      </c>
      <c r="J201" s="31">
        <v>-3</v>
      </c>
      <c r="K201" s="45">
        <v>0.875</v>
      </c>
      <c r="L201" s="45">
        <v>0.83</v>
      </c>
      <c r="M201" s="45">
        <v>0.75</v>
      </c>
      <c r="N201" s="44">
        <v>80</v>
      </c>
      <c r="O201" s="45">
        <v>77</v>
      </c>
      <c r="P201" s="45">
        <f t="shared" si="60"/>
        <v>-4.3228124999999995</v>
      </c>
      <c r="Q201" s="45">
        <f t="shared" si="61"/>
        <v>-219.35185714285711</v>
      </c>
      <c r="R201" s="55"/>
      <c r="BV201" s="49"/>
      <c r="BW201" s="49"/>
      <c r="BX201" s="49"/>
      <c r="BY201" s="49"/>
      <c r="BZ201" s="49"/>
      <c r="CA201" s="49"/>
      <c r="CB201" s="49"/>
      <c r="CC201" s="49"/>
      <c r="CD201" s="49"/>
      <c r="CE201" s="48"/>
    </row>
    <row r="202" spans="5:83" x14ac:dyDescent="0.25">
      <c r="G202" s="31">
        <v>0.47619047619047616</v>
      </c>
      <c r="H202" s="77">
        <v>106.56</v>
      </c>
      <c r="I202" s="47">
        <v>0.20833333333333401</v>
      </c>
      <c r="J202" s="31">
        <v>-4</v>
      </c>
      <c r="K202" s="45">
        <v>0.875</v>
      </c>
      <c r="L202" s="45">
        <v>0.83</v>
      </c>
      <c r="M202" s="45">
        <v>0.75</v>
      </c>
      <c r="N202" s="44">
        <v>78.8</v>
      </c>
      <c r="O202" s="45">
        <v>77</v>
      </c>
      <c r="P202" s="45">
        <f t="shared" si="60"/>
        <v>-5.8453125000000021</v>
      </c>
      <c r="Q202" s="45">
        <f t="shared" si="61"/>
        <v>-296.6078571428572</v>
      </c>
      <c r="R202" s="55"/>
      <c r="BV202" s="49"/>
      <c r="BW202" s="49"/>
      <c r="BX202" s="49"/>
      <c r="BY202" s="49"/>
      <c r="BZ202" s="49"/>
      <c r="CA202" s="49"/>
      <c r="CB202" s="49"/>
      <c r="CC202" s="49"/>
      <c r="CD202" s="49"/>
      <c r="CE202" s="48"/>
    </row>
    <row r="203" spans="5:83" x14ac:dyDescent="0.25">
      <c r="G203" s="31">
        <v>0.47619047619047616</v>
      </c>
      <c r="H203" s="77">
        <v>106.56</v>
      </c>
      <c r="I203" s="47">
        <v>0.25</v>
      </c>
      <c r="J203" s="31">
        <v>-4</v>
      </c>
      <c r="K203" s="45">
        <v>0.875</v>
      </c>
      <c r="L203" s="45">
        <v>0.83</v>
      </c>
      <c r="M203" s="45">
        <v>0.75</v>
      </c>
      <c r="N203" s="44">
        <v>78.8</v>
      </c>
      <c r="O203" s="45">
        <v>78.8</v>
      </c>
      <c r="P203" s="45">
        <f t="shared" si="60"/>
        <v>-7.1953125</v>
      </c>
      <c r="Q203" s="45">
        <f t="shared" si="61"/>
        <v>-365.11071428571432</v>
      </c>
      <c r="R203" s="55"/>
      <c r="BV203" s="49"/>
      <c r="BW203" s="49"/>
      <c r="BX203" s="49"/>
      <c r="BY203" s="49"/>
      <c r="BZ203" s="49"/>
      <c r="CA203" s="49"/>
      <c r="CB203" s="49"/>
      <c r="CC203" s="49"/>
      <c r="CD203" s="49"/>
      <c r="CE203" s="48"/>
    </row>
    <row r="204" spans="5:83" x14ac:dyDescent="0.25">
      <c r="G204" s="31">
        <v>0.47619047619047616</v>
      </c>
      <c r="H204" s="77">
        <v>106.56</v>
      </c>
      <c r="I204" s="47">
        <v>0.29166666666666702</v>
      </c>
      <c r="J204" s="31">
        <v>-1</v>
      </c>
      <c r="K204" s="45">
        <v>0.875</v>
      </c>
      <c r="L204" s="45">
        <v>0.83</v>
      </c>
      <c r="M204" s="45">
        <v>0.75</v>
      </c>
      <c r="N204" s="44">
        <v>80.599999999999994</v>
      </c>
      <c r="O204" s="45">
        <v>82.4</v>
      </c>
      <c r="P204" s="45">
        <f t="shared" si="60"/>
        <v>-6.6778125000000088</v>
      </c>
      <c r="Q204" s="45">
        <f t="shared" si="61"/>
        <v>-338.85128571428612</v>
      </c>
      <c r="R204" s="55"/>
      <c r="BV204" s="49"/>
      <c r="BW204" s="49"/>
      <c r="BX204" s="49"/>
      <c r="BY204" s="49"/>
      <c r="BZ204" s="49"/>
      <c r="CA204" s="49"/>
      <c r="CB204" s="49"/>
      <c r="CC204" s="49"/>
      <c r="CD204" s="49"/>
      <c r="CE204" s="48"/>
    </row>
    <row r="205" spans="5:83" x14ac:dyDescent="0.25">
      <c r="G205" s="31">
        <v>0.47619047619047616</v>
      </c>
      <c r="H205" s="77">
        <v>106.56</v>
      </c>
      <c r="I205" s="47">
        <v>0.33333333333333398</v>
      </c>
      <c r="J205" s="31">
        <v>9</v>
      </c>
      <c r="K205" s="45">
        <v>0.875</v>
      </c>
      <c r="L205" s="45">
        <v>0.83</v>
      </c>
      <c r="M205" s="45">
        <v>0.75</v>
      </c>
      <c r="N205" s="44">
        <v>80.599999999999994</v>
      </c>
      <c r="O205" s="45">
        <v>86</v>
      </c>
      <c r="P205" s="45">
        <f t="shared" si="60"/>
        <v>-3.1528125000000049</v>
      </c>
      <c r="Q205" s="45">
        <f t="shared" si="61"/>
        <v>-159.98271428571454</v>
      </c>
      <c r="R205" s="55"/>
      <c r="BV205" s="49"/>
      <c r="BW205" s="49"/>
      <c r="BX205" s="49"/>
      <c r="BY205" s="49"/>
      <c r="BZ205" s="49"/>
      <c r="CA205" s="49"/>
      <c r="CB205" s="49"/>
      <c r="CC205" s="49"/>
      <c r="CD205" s="49"/>
      <c r="CE205" s="48"/>
    </row>
    <row r="206" spans="5:83" x14ac:dyDescent="0.25">
      <c r="G206" s="31">
        <v>0.47619047619047616</v>
      </c>
      <c r="H206" s="77">
        <v>106.56</v>
      </c>
      <c r="I206" s="47">
        <v>0.375</v>
      </c>
      <c r="J206" s="31">
        <v>23</v>
      </c>
      <c r="K206" s="45">
        <v>0.875</v>
      </c>
      <c r="L206" s="45">
        <v>0.83</v>
      </c>
      <c r="M206" s="45">
        <v>0.75</v>
      </c>
      <c r="N206" s="44">
        <v>82.4</v>
      </c>
      <c r="O206" s="45">
        <v>89.6</v>
      </c>
      <c r="P206" s="45">
        <f t="shared" si="60"/>
        <v>4.2121875000000086</v>
      </c>
      <c r="Q206" s="45">
        <f t="shared" si="61"/>
        <v>213.73842857142901</v>
      </c>
      <c r="R206" s="55"/>
      <c r="BV206" s="49"/>
      <c r="BW206" s="49"/>
      <c r="BX206" s="49"/>
      <c r="BY206" s="49"/>
      <c r="BZ206" s="49"/>
      <c r="CA206" s="49"/>
      <c r="CB206" s="49"/>
      <c r="CC206" s="49"/>
      <c r="CD206" s="49"/>
      <c r="CE206" s="48"/>
    </row>
    <row r="207" spans="5:83" x14ac:dyDescent="0.25">
      <c r="G207" s="31">
        <v>0.47619047619047616</v>
      </c>
      <c r="H207" s="77">
        <v>106.56</v>
      </c>
      <c r="I207" s="47">
        <v>0.41666666666666702</v>
      </c>
      <c r="J207" s="31">
        <v>37</v>
      </c>
      <c r="K207" s="45">
        <v>0.875</v>
      </c>
      <c r="L207" s="45">
        <v>0.83</v>
      </c>
      <c r="M207" s="45">
        <v>0.75</v>
      </c>
      <c r="N207" s="44">
        <v>84.2</v>
      </c>
      <c r="O207" s="45">
        <v>89.6</v>
      </c>
      <c r="P207" s="45">
        <f t="shared" si="60"/>
        <v>14.277187500000004</v>
      </c>
      <c r="Q207" s="45">
        <f t="shared" si="61"/>
        <v>724.46528571428587</v>
      </c>
      <c r="R207" s="55"/>
      <c r="BV207" s="49"/>
      <c r="BW207" s="49"/>
      <c r="BX207" s="49"/>
      <c r="BY207" s="49"/>
      <c r="BZ207" s="49"/>
      <c r="CA207" s="49"/>
      <c r="CB207" s="49"/>
      <c r="CC207" s="49"/>
      <c r="CD207" s="49"/>
      <c r="CE207" s="48"/>
    </row>
    <row r="208" spans="5:83" x14ac:dyDescent="0.25">
      <c r="G208" s="31">
        <v>0.47619047619047616</v>
      </c>
      <c r="H208" s="77">
        <v>106.56</v>
      </c>
      <c r="I208" s="47">
        <v>0.45833333333333398</v>
      </c>
      <c r="J208" s="31">
        <v>50</v>
      </c>
      <c r="K208" s="45">
        <v>0.875</v>
      </c>
      <c r="L208" s="45">
        <v>0.83</v>
      </c>
      <c r="M208" s="45">
        <v>0.75</v>
      </c>
      <c r="N208" s="44">
        <v>87.8</v>
      </c>
      <c r="O208" s="45">
        <v>98.6</v>
      </c>
      <c r="P208" s="45">
        <f t="shared" si="60"/>
        <v>18.319687500000001</v>
      </c>
      <c r="Q208" s="45">
        <f t="shared" si="61"/>
        <v>929.5932857142858</v>
      </c>
      <c r="R208" s="55"/>
      <c r="BV208" s="49"/>
      <c r="BW208" s="49"/>
      <c r="BX208" s="49"/>
      <c r="BY208" s="49"/>
      <c r="BZ208" s="49"/>
      <c r="CA208" s="49"/>
      <c r="CB208" s="49"/>
      <c r="CC208" s="49"/>
      <c r="CD208" s="49"/>
      <c r="CE208" s="48"/>
    </row>
    <row r="209" spans="5:83" x14ac:dyDescent="0.25">
      <c r="G209" s="31">
        <v>0.47619047619047616</v>
      </c>
      <c r="H209" s="77">
        <v>106.56</v>
      </c>
      <c r="I209" s="47">
        <v>0.5</v>
      </c>
      <c r="J209" s="31">
        <v>62</v>
      </c>
      <c r="K209" s="45">
        <v>0.875</v>
      </c>
      <c r="L209" s="45">
        <v>0.83</v>
      </c>
      <c r="M209" s="45">
        <v>0.75</v>
      </c>
      <c r="N209" s="44">
        <v>91.4</v>
      </c>
      <c r="O209" s="45">
        <v>104</v>
      </c>
      <c r="P209" s="45">
        <f t="shared" si="60"/>
        <v>24.439687499999998</v>
      </c>
      <c r="Q209" s="45">
        <f t="shared" si="61"/>
        <v>1240.1395714285713</v>
      </c>
      <c r="R209" s="55"/>
      <c r="BV209" s="49"/>
      <c r="BW209" s="49"/>
      <c r="BX209" s="49"/>
      <c r="BY209" s="49"/>
      <c r="BZ209" s="49"/>
      <c r="CA209" s="49"/>
      <c r="CB209" s="49"/>
      <c r="CC209" s="49"/>
      <c r="CD209" s="49"/>
      <c r="CE209" s="48"/>
    </row>
    <row r="210" spans="5:83" x14ac:dyDescent="0.25">
      <c r="G210" s="31">
        <v>0.47619047619047616</v>
      </c>
      <c r="H210" s="77">
        <v>106.56</v>
      </c>
      <c r="I210" s="47">
        <v>0.54166666666666696</v>
      </c>
      <c r="J210" s="31">
        <v>71</v>
      </c>
      <c r="K210" s="45">
        <v>0.875</v>
      </c>
      <c r="L210" s="45">
        <v>0.83</v>
      </c>
      <c r="M210" s="45">
        <v>0.75</v>
      </c>
      <c r="N210" s="44">
        <v>96</v>
      </c>
      <c r="O210" s="45">
        <v>104</v>
      </c>
      <c r="P210" s="45">
        <f t="shared" si="60"/>
        <v>33.4921875</v>
      </c>
      <c r="Q210" s="45">
        <f t="shared" si="61"/>
        <v>1699.4892857142856</v>
      </c>
      <c r="R210" s="55"/>
      <c r="BV210" s="49"/>
      <c r="BW210" s="49"/>
      <c r="BX210" s="49"/>
      <c r="BY210" s="49"/>
      <c r="BZ210" s="49"/>
      <c r="CA210" s="49"/>
      <c r="CB210" s="49"/>
      <c r="CC210" s="49"/>
      <c r="CD210" s="49"/>
      <c r="CE210" s="48"/>
    </row>
    <row r="211" spans="5:83" x14ac:dyDescent="0.25">
      <c r="G211" s="31">
        <v>0.47619047619047616</v>
      </c>
      <c r="H211" s="77">
        <v>106.56</v>
      </c>
      <c r="I211" s="47">
        <v>0.58333333333333404</v>
      </c>
      <c r="J211" s="31">
        <v>77</v>
      </c>
      <c r="K211" s="45">
        <v>0.875</v>
      </c>
      <c r="L211" s="45">
        <v>0.83</v>
      </c>
      <c r="M211" s="45">
        <v>0.75</v>
      </c>
      <c r="N211" s="44">
        <v>96.8</v>
      </c>
      <c r="O211" s="45">
        <v>104</v>
      </c>
      <c r="P211" s="45">
        <f t="shared" si="60"/>
        <v>37.827187500000001</v>
      </c>
      <c r="Q211" s="45">
        <f t="shared" si="61"/>
        <v>1919.4595714285713</v>
      </c>
      <c r="R211" s="55"/>
      <c r="BV211" s="49"/>
      <c r="BW211" s="49"/>
      <c r="BX211" s="49"/>
      <c r="BY211" s="49"/>
      <c r="BZ211" s="49"/>
      <c r="CA211" s="49"/>
      <c r="CB211" s="49"/>
      <c r="CC211" s="49"/>
      <c r="CD211" s="49"/>
      <c r="CE211" s="48"/>
    </row>
    <row r="212" spans="5:83" x14ac:dyDescent="0.25">
      <c r="G212" s="31">
        <v>0.47619047619047616</v>
      </c>
      <c r="H212" s="77">
        <v>106.56</v>
      </c>
      <c r="I212" s="47">
        <v>0.625</v>
      </c>
      <c r="J212" s="31">
        <v>78</v>
      </c>
      <c r="K212" s="45">
        <v>0.875</v>
      </c>
      <c r="L212" s="45">
        <v>0.83</v>
      </c>
      <c r="M212" s="45">
        <v>0.75</v>
      </c>
      <c r="N212" s="44">
        <v>89.6</v>
      </c>
      <c r="O212" s="45">
        <v>102.2</v>
      </c>
      <c r="P212" s="45">
        <f t="shared" si="60"/>
        <v>34.399687499999999</v>
      </c>
      <c r="Q212" s="45">
        <f t="shared" si="61"/>
        <v>1745.5384285714285</v>
      </c>
      <c r="R212" s="55"/>
      <c r="BV212" s="49"/>
      <c r="BW212" s="49"/>
      <c r="BX212" s="49"/>
      <c r="BY212" s="49"/>
      <c r="BZ212" s="49"/>
      <c r="CA212" s="49"/>
      <c r="CB212" s="49"/>
      <c r="CC212" s="49"/>
      <c r="CD212" s="49"/>
      <c r="CE212" s="48"/>
    </row>
    <row r="213" spans="5:83" x14ac:dyDescent="0.25">
      <c r="G213" s="31">
        <v>0.47619047619047616</v>
      </c>
      <c r="H213" s="77">
        <v>106.56</v>
      </c>
      <c r="I213" s="47">
        <v>0.66666666666666696</v>
      </c>
      <c r="J213" s="31">
        <v>74</v>
      </c>
      <c r="K213" s="45">
        <v>0.875</v>
      </c>
      <c r="L213" s="45">
        <v>0.83</v>
      </c>
      <c r="M213" s="45">
        <v>0.75</v>
      </c>
      <c r="N213" s="44">
        <v>87</v>
      </c>
      <c r="O213" s="45">
        <v>100.4</v>
      </c>
      <c r="P213" s="45">
        <f t="shared" si="60"/>
        <v>31.309687499999992</v>
      </c>
      <c r="Q213" s="45">
        <f t="shared" si="61"/>
        <v>1588.7429999999997</v>
      </c>
      <c r="R213" s="55"/>
      <c r="BV213" s="49"/>
      <c r="BW213" s="49"/>
      <c r="BX213" s="49"/>
      <c r="BY213" s="49"/>
      <c r="BZ213" s="49"/>
      <c r="CA213" s="49"/>
      <c r="CB213" s="49"/>
      <c r="CC213" s="49"/>
      <c r="CD213" s="49"/>
      <c r="CE213" s="48"/>
    </row>
    <row r="214" spans="5:83" x14ac:dyDescent="0.25">
      <c r="G214" s="31">
        <v>0.47619047619047616</v>
      </c>
      <c r="H214" s="77">
        <v>106.56</v>
      </c>
      <c r="I214" s="47">
        <v>0.70833333333333404</v>
      </c>
      <c r="J214" s="31">
        <v>67</v>
      </c>
      <c r="K214" s="45">
        <v>0.875</v>
      </c>
      <c r="L214" s="45">
        <v>0.83</v>
      </c>
      <c r="M214" s="45">
        <v>0.75</v>
      </c>
      <c r="N214" s="44">
        <v>84.2</v>
      </c>
      <c r="O214" s="45">
        <v>93.2</v>
      </c>
      <c r="P214" s="45">
        <f t="shared" si="60"/>
        <v>30.252187499999998</v>
      </c>
      <c r="Q214" s="45">
        <f t="shared" si="61"/>
        <v>1535.0824285714284</v>
      </c>
      <c r="R214" s="55"/>
      <c r="BV214" s="49"/>
      <c r="BW214" s="49"/>
      <c r="BX214" s="49"/>
      <c r="BY214" s="49"/>
      <c r="BZ214" s="49"/>
      <c r="CA214" s="49"/>
      <c r="CB214" s="49"/>
      <c r="CC214" s="49"/>
      <c r="CD214" s="49"/>
      <c r="CE214" s="48"/>
    </row>
    <row r="215" spans="5:83" x14ac:dyDescent="0.25">
      <c r="G215" s="31">
        <v>0.47619047619047616</v>
      </c>
      <c r="H215" s="77">
        <v>106.56</v>
      </c>
      <c r="I215" s="47">
        <v>0.75</v>
      </c>
      <c r="J215" s="31">
        <v>56</v>
      </c>
      <c r="K215" s="45">
        <v>0.875</v>
      </c>
      <c r="L215" s="45">
        <v>0.83</v>
      </c>
      <c r="M215" s="45">
        <v>0.75</v>
      </c>
      <c r="N215" s="44">
        <v>82.4</v>
      </c>
      <c r="O215" s="45">
        <v>86</v>
      </c>
      <c r="P215" s="45">
        <f t="shared" si="60"/>
        <v>27.454687500000002</v>
      </c>
      <c r="Q215" s="45">
        <f t="shared" si="61"/>
        <v>1393.129285714286</v>
      </c>
      <c r="R215" s="55"/>
      <c r="BV215" s="49"/>
      <c r="BW215" s="49"/>
      <c r="BX215" s="49"/>
      <c r="BY215" s="49"/>
      <c r="BZ215" s="49"/>
      <c r="CA215" s="49"/>
      <c r="CB215" s="49"/>
      <c r="CC215" s="49"/>
      <c r="CD215" s="49"/>
      <c r="CE215" s="48"/>
    </row>
    <row r="216" spans="5:83" x14ac:dyDescent="0.25">
      <c r="G216" s="31">
        <v>0.47619047619047616</v>
      </c>
      <c r="H216" s="77">
        <v>106.56</v>
      </c>
      <c r="I216" s="47">
        <v>0.79166666666666696</v>
      </c>
      <c r="J216" s="31">
        <v>42</v>
      </c>
      <c r="K216" s="45">
        <v>0.875</v>
      </c>
      <c r="L216" s="45">
        <v>0.83</v>
      </c>
      <c r="M216" s="45">
        <v>0.75</v>
      </c>
      <c r="N216" s="44">
        <v>82.4</v>
      </c>
      <c r="O216" s="45">
        <v>82.4</v>
      </c>
      <c r="P216" s="45">
        <f t="shared" si="60"/>
        <v>21.439687499999998</v>
      </c>
      <c r="Q216" s="45">
        <f t="shared" si="61"/>
        <v>1087.9110000000001</v>
      </c>
      <c r="R216" s="55"/>
      <c r="BV216" s="49"/>
      <c r="BW216" s="49"/>
      <c r="BX216" s="49"/>
      <c r="BY216" s="49"/>
      <c r="BZ216" s="49"/>
      <c r="CA216" s="49"/>
      <c r="CB216" s="49"/>
      <c r="CC216" s="49"/>
      <c r="CD216" s="49"/>
      <c r="CE216" s="48"/>
    </row>
    <row r="217" spans="5:83" x14ac:dyDescent="0.25">
      <c r="G217" s="31">
        <v>0.47619047619047616</v>
      </c>
      <c r="H217" s="77">
        <v>106.56</v>
      </c>
      <c r="I217" s="47">
        <v>0.83333333333333404</v>
      </c>
      <c r="J217" s="31">
        <v>28</v>
      </c>
      <c r="K217" s="45">
        <v>0.875</v>
      </c>
      <c r="L217" s="45">
        <v>0.83</v>
      </c>
      <c r="M217" s="45">
        <v>0.75</v>
      </c>
      <c r="N217" s="44">
        <v>80.599999999999994</v>
      </c>
      <c r="O217" s="45">
        <v>80.599999999999994</v>
      </c>
      <c r="P217" s="45">
        <f t="shared" si="60"/>
        <v>12.724687499999998</v>
      </c>
      <c r="Q217" s="45">
        <f t="shared" si="61"/>
        <v>645.6869999999999</v>
      </c>
      <c r="R217" s="55"/>
      <c r="BV217" s="49"/>
      <c r="BW217" s="49"/>
      <c r="BX217" s="49"/>
      <c r="BY217" s="49"/>
      <c r="BZ217" s="49"/>
      <c r="CA217" s="49"/>
      <c r="CB217" s="49"/>
      <c r="CC217" s="49"/>
      <c r="CD217" s="49"/>
      <c r="CE217" s="48"/>
    </row>
    <row r="218" spans="5:83" x14ac:dyDescent="0.25">
      <c r="G218" s="31">
        <v>0.47619047619047616</v>
      </c>
      <c r="H218" s="77">
        <v>106.56</v>
      </c>
      <c r="I218" s="47">
        <v>0.875</v>
      </c>
      <c r="J218" s="31">
        <v>18</v>
      </c>
      <c r="K218" s="45">
        <v>0.875</v>
      </c>
      <c r="L218" s="45">
        <v>0.83</v>
      </c>
      <c r="M218" s="45">
        <v>0.75</v>
      </c>
      <c r="N218" s="44">
        <v>80.599999999999994</v>
      </c>
      <c r="O218" s="45">
        <v>78.8</v>
      </c>
      <c r="P218" s="45">
        <f t="shared" si="60"/>
        <v>7.8496874999999982</v>
      </c>
      <c r="Q218" s="45">
        <f t="shared" si="61"/>
        <v>398.31557142857133</v>
      </c>
      <c r="R218" s="55"/>
      <c r="BV218" s="49"/>
      <c r="BW218" s="49"/>
      <c r="BX218" s="49"/>
      <c r="BY218" s="49"/>
      <c r="BZ218" s="49"/>
      <c r="CA218" s="49"/>
      <c r="CB218" s="49"/>
      <c r="CC218" s="49"/>
      <c r="CD218" s="49"/>
      <c r="CE218" s="48"/>
    </row>
    <row r="219" spans="5:83" x14ac:dyDescent="0.25">
      <c r="G219" s="31">
        <v>0.47619047619047616</v>
      </c>
      <c r="H219" s="77">
        <v>106.56</v>
      </c>
      <c r="I219" s="47">
        <v>0.91666666666666696</v>
      </c>
      <c r="J219" s="31">
        <v>12</v>
      </c>
      <c r="K219" s="45">
        <v>0.875</v>
      </c>
      <c r="L219" s="45">
        <v>0.83</v>
      </c>
      <c r="M219" s="45">
        <v>0.75</v>
      </c>
      <c r="N219" s="44">
        <v>81</v>
      </c>
      <c r="O219" s="45">
        <v>78.8</v>
      </c>
      <c r="P219" s="45">
        <f t="shared" si="60"/>
        <v>4.4146875000000012</v>
      </c>
      <c r="Q219" s="45">
        <f t="shared" si="61"/>
        <v>224.01385714285718</v>
      </c>
      <c r="R219" s="55"/>
      <c r="BV219" s="49"/>
      <c r="BW219" s="49"/>
      <c r="BX219" s="49"/>
      <c r="BY219" s="49"/>
      <c r="BZ219" s="49"/>
      <c r="CA219" s="49"/>
      <c r="CB219" s="49"/>
      <c r="CC219" s="49"/>
      <c r="CD219" s="49"/>
      <c r="CE219" s="48"/>
    </row>
    <row r="220" spans="5:83" x14ac:dyDescent="0.25">
      <c r="G220" s="31">
        <v>0.47619047619047616</v>
      </c>
      <c r="H220" s="77">
        <v>106.56</v>
      </c>
      <c r="I220" s="47">
        <v>0.95833333333333404</v>
      </c>
      <c r="J220" s="31">
        <v>8</v>
      </c>
      <c r="K220" s="45">
        <v>0.875</v>
      </c>
      <c r="L220" s="45">
        <v>0.83</v>
      </c>
      <c r="M220" s="45">
        <v>0.75</v>
      </c>
      <c r="N220" s="44">
        <v>80.599999999999994</v>
      </c>
      <c r="O220" s="45">
        <v>78.8</v>
      </c>
      <c r="P220" s="45">
        <f t="shared" si="60"/>
        <v>1.6246874999999978</v>
      </c>
      <c r="Q220" s="45">
        <f t="shared" si="61"/>
        <v>82.441285714285598</v>
      </c>
      <c r="R220" s="55"/>
      <c r="BV220" s="49"/>
      <c r="BW220" s="49"/>
      <c r="BX220" s="49"/>
      <c r="BY220" s="49"/>
      <c r="BZ220" s="49"/>
      <c r="CA220" s="49"/>
      <c r="CB220" s="49"/>
      <c r="CC220" s="49"/>
      <c r="CD220" s="49"/>
      <c r="CE220" s="48"/>
    </row>
    <row r="221" spans="5:83" x14ac:dyDescent="0.25">
      <c r="G221" s="31">
        <v>0.47619047619047616</v>
      </c>
      <c r="H221" s="77">
        <v>106.56</v>
      </c>
      <c r="I221" s="47">
        <v>1</v>
      </c>
      <c r="J221" s="31">
        <v>5</v>
      </c>
      <c r="K221" s="45">
        <v>0.875</v>
      </c>
      <c r="L221" s="45">
        <v>0.83</v>
      </c>
      <c r="M221" s="45">
        <v>0.75</v>
      </c>
      <c r="N221" s="44">
        <v>80.599999999999994</v>
      </c>
      <c r="O221" s="45">
        <v>77</v>
      </c>
      <c r="P221" s="45">
        <f t="shared" si="60"/>
        <v>1.1071874999999956</v>
      </c>
      <c r="Q221" s="45">
        <f t="shared" si="61"/>
        <v>56.181857142856913</v>
      </c>
      <c r="R221" s="55"/>
      <c r="BV221" s="49"/>
      <c r="BW221" s="49"/>
      <c r="BX221" s="49"/>
      <c r="BY221" s="49"/>
      <c r="BZ221" s="49"/>
      <c r="CA221" s="49"/>
      <c r="CB221" s="49"/>
      <c r="CC221" s="49"/>
      <c r="CD221" s="49"/>
      <c r="CE221" s="48"/>
    </row>
    <row r="222" spans="5:83" x14ac:dyDescent="0.25">
      <c r="E222" s="48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55"/>
      <c r="Q222" s="55"/>
      <c r="R222" s="55"/>
      <c r="BV222" s="49"/>
      <c r="BW222" s="49"/>
      <c r="BX222" s="49"/>
      <c r="BY222" s="49"/>
      <c r="BZ222" s="49"/>
      <c r="CA222" s="49"/>
      <c r="CB222" s="49"/>
      <c r="CC222" s="49"/>
      <c r="CD222" s="49"/>
      <c r="CE222" s="48"/>
    </row>
    <row r="223" spans="5:83" x14ac:dyDescent="0.25">
      <c r="E223" s="48"/>
      <c r="F223" s="49"/>
      <c r="G223" s="49"/>
      <c r="H223" s="49"/>
      <c r="I223" s="49"/>
      <c r="J223" s="49"/>
      <c r="K223" s="48"/>
      <c r="L223" s="48"/>
      <c r="M223" s="48"/>
      <c r="N223" s="48"/>
      <c r="O223" s="48"/>
      <c r="P223" s="48"/>
      <c r="Q223" s="48"/>
      <c r="R223" s="55"/>
      <c r="BV223" s="49"/>
      <c r="BW223" s="49"/>
      <c r="BX223" s="49"/>
      <c r="BY223" s="49"/>
      <c r="BZ223" s="49"/>
      <c r="CA223" s="49"/>
      <c r="CB223" s="49"/>
      <c r="CC223" s="49"/>
      <c r="CD223" s="49"/>
      <c r="CE223" s="48"/>
    </row>
    <row r="224" spans="5:83" x14ac:dyDescent="0.25">
      <c r="E224" s="48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55"/>
      <c r="Q224" s="55"/>
      <c r="R224" s="55"/>
      <c r="BV224" s="49"/>
      <c r="BW224" s="49"/>
      <c r="BX224" s="49"/>
      <c r="BY224" s="49"/>
      <c r="BZ224" s="49"/>
      <c r="CA224" s="49"/>
      <c r="CB224" s="49"/>
      <c r="CC224" s="49"/>
      <c r="CD224" s="49"/>
      <c r="CE224" s="48"/>
    </row>
    <row r="225" spans="7:83" x14ac:dyDescent="0.25">
      <c r="G225" s="65"/>
      <c r="H225" s="65"/>
      <c r="I225" s="65"/>
      <c r="J225" s="65"/>
      <c r="K225" s="93" t="s">
        <v>69</v>
      </c>
      <c r="L225" s="93"/>
      <c r="M225" s="93"/>
      <c r="N225" s="93"/>
      <c r="O225" s="93"/>
      <c r="P225" s="93"/>
      <c r="Q225" s="93"/>
      <c r="R225" s="55"/>
      <c r="BV225" s="49"/>
      <c r="BW225" s="49"/>
      <c r="BX225" s="49"/>
      <c r="BY225" s="49"/>
      <c r="BZ225" s="49"/>
      <c r="CA225" s="49"/>
      <c r="CB225" s="49"/>
      <c r="CC225" s="49"/>
      <c r="CD225" s="49"/>
      <c r="CE225" s="48"/>
    </row>
    <row r="226" spans="7:83" x14ac:dyDescent="0.25">
      <c r="G226" s="31" t="s">
        <v>27</v>
      </c>
      <c r="H226" s="31" t="s">
        <v>26</v>
      </c>
      <c r="I226" s="31" t="s">
        <v>14</v>
      </c>
      <c r="J226" s="31" t="s">
        <v>15</v>
      </c>
      <c r="K226" s="44" t="s">
        <v>16</v>
      </c>
      <c r="L226" s="44" t="s">
        <v>17</v>
      </c>
      <c r="M226" s="44" t="s">
        <v>63</v>
      </c>
      <c r="N226" s="44" t="s">
        <v>18</v>
      </c>
      <c r="O226" s="45" t="s">
        <v>25</v>
      </c>
      <c r="P226" s="45" t="s">
        <v>19</v>
      </c>
      <c r="Q226" s="45" t="s">
        <v>20</v>
      </c>
      <c r="R226" s="55"/>
      <c r="BV226" s="49"/>
      <c r="BW226" s="49"/>
      <c r="BX226" s="49"/>
      <c r="BY226" s="49"/>
      <c r="BZ226" s="49"/>
      <c r="CA226" s="49"/>
      <c r="CB226" s="49"/>
      <c r="CC226" s="49"/>
      <c r="CD226" s="49"/>
      <c r="CE226" s="48"/>
    </row>
    <row r="227" spans="7:83" x14ac:dyDescent="0.25">
      <c r="G227" s="31">
        <v>0.47619047619047616</v>
      </c>
      <c r="H227" s="77">
        <v>1370.4</v>
      </c>
      <c r="I227" s="47">
        <v>4.1666666666666664E-2</v>
      </c>
      <c r="J227" s="31">
        <v>2</v>
      </c>
      <c r="K227" s="45">
        <v>-0.125</v>
      </c>
      <c r="L227" s="45">
        <v>0.83</v>
      </c>
      <c r="M227" s="45">
        <v>0.75</v>
      </c>
      <c r="N227" s="44">
        <v>80</v>
      </c>
      <c r="O227" s="45">
        <v>78.8</v>
      </c>
      <c r="P227" s="45">
        <f t="shared" ref="P227:P250" si="62">((J227+K227)*L227+(78-O227)+(N227-85))*M227</f>
        <v>-3.1828124999999976</v>
      </c>
      <c r="Q227" s="45">
        <f t="shared" ref="Q227:Q250" si="63">P227*H227*G227</f>
        <v>-2077.0124999999985</v>
      </c>
      <c r="R227" s="55"/>
      <c r="BV227" s="49"/>
      <c r="BW227" s="49"/>
      <c r="BX227" s="49"/>
      <c r="BY227" s="49"/>
      <c r="BZ227" s="49"/>
      <c r="CA227" s="49"/>
      <c r="CB227" s="49"/>
      <c r="CC227" s="49"/>
      <c r="CD227" s="49"/>
      <c r="CE227" s="48"/>
    </row>
    <row r="228" spans="7:83" x14ac:dyDescent="0.25">
      <c r="G228" s="31">
        <v>0.47619047619047616</v>
      </c>
      <c r="H228" s="77">
        <v>1370.4</v>
      </c>
      <c r="I228" s="47">
        <v>8.3333333333333329E-2</v>
      </c>
      <c r="J228" s="31">
        <v>0</v>
      </c>
      <c r="K228" s="45">
        <v>-0.125</v>
      </c>
      <c r="L228" s="45">
        <v>0.83</v>
      </c>
      <c r="M228" s="45">
        <v>0.75</v>
      </c>
      <c r="N228" s="44">
        <v>78.8</v>
      </c>
      <c r="O228" s="45">
        <v>78.8</v>
      </c>
      <c r="P228" s="45">
        <f t="shared" si="62"/>
        <v>-5.3278125000000003</v>
      </c>
      <c r="Q228" s="45">
        <f t="shared" si="63"/>
        <v>-3476.7782142857145</v>
      </c>
      <c r="R228" s="55"/>
      <c r="BV228" s="49"/>
      <c r="BW228" s="49"/>
      <c r="BX228" s="49"/>
      <c r="BY228" s="49"/>
      <c r="BZ228" s="49"/>
      <c r="CA228" s="49"/>
      <c r="CB228" s="49"/>
      <c r="CC228" s="49"/>
      <c r="CD228" s="49"/>
      <c r="CE228" s="48"/>
    </row>
    <row r="229" spans="7:83" x14ac:dyDescent="0.25">
      <c r="G229" s="31">
        <v>0.47619047619047616</v>
      </c>
      <c r="H229" s="77">
        <v>1370.4</v>
      </c>
      <c r="I229" s="47">
        <v>0.125</v>
      </c>
      <c r="J229" s="31">
        <v>-2</v>
      </c>
      <c r="K229" s="45">
        <v>-0.125</v>
      </c>
      <c r="L229" s="45">
        <v>0.83</v>
      </c>
      <c r="M229" s="45">
        <v>0.75</v>
      </c>
      <c r="N229" s="44">
        <v>78.8</v>
      </c>
      <c r="O229" s="45">
        <v>78.8</v>
      </c>
      <c r="P229" s="45">
        <f t="shared" si="62"/>
        <v>-6.5728124999999995</v>
      </c>
      <c r="Q229" s="45">
        <f t="shared" si="63"/>
        <v>-4289.2296428571426</v>
      </c>
      <c r="R229" s="55"/>
      <c r="BV229" s="49"/>
      <c r="BW229" s="49"/>
      <c r="BX229" s="49"/>
      <c r="BY229" s="49"/>
      <c r="BZ229" s="49"/>
      <c r="CA229" s="49"/>
      <c r="CB229" s="49"/>
      <c r="CC229" s="49"/>
      <c r="CD229" s="49"/>
      <c r="CE229" s="48"/>
    </row>
    <row r="230" spans="7:83" x14ac:dyDescent="0.25">
      <c r="G230" s="31">
        <v>0.47619047619047616</v>
      </c>
      <c r="H230" s="77">
        <v>1370.4</v>
      </c>
      <c r="I230" s="47">
        <v>0.16666666666666699</v>
      </c>
      <c r="J230" s="31">
        <v>-3</v>
      </c>
      <c r="K230" s="45">
        <v>-0.125</v>
      </c>
      <c r="L230" s="45">
        <v>0.83</v>
      </c>
      <c r="M230" s="45">
        <v>0.75</v>
      </c>
      <c r="N230" s="44">
        <v>80</v>
      </c>
      <c r="O230" s="45">
        <v>77</v>
      </c>
      <c r="P230" s="45">
        <f t="shared" si="62"/>
        <v>-4.9453125</v>
      </c>
      <c r="Q230" s="45">
        <f t="shared" si="63"/>
        <v>-3227.1696428571431</v>
      </c>
      <c r="R230" s="55"/>
      <c r="BV230" s="49"/>
      <c r="BW230" s="49"/>
      <c r="BX230" s="49"/>
      <c r="BY230" s="49"/>
      <c r="BZ230" s="49"/>
      <c r="CA230" s="49"/>
      <c r="CB230" s="49"/>
      <c r="CC230" s="49"/>
      <c r="CD230" s="49"/>
      <c r="CE230" s="48"/>
    </row>
    <row r="231" spans="7:83" x14ac:dyDescent="0.25">
      <c r="G231" s="31">
        <v>0.47619047619047616</v>
      </c>
      <c r="H231" s="77">
        <v>1370.4</v>
      </c>
      <c r="I231" s="47">
        <v>0.20833333333333401</v>
      </c>
      <c r="J231" s="31">
        <v>-4</v>
      </c>
      <c r="K231" s="45">
        <v>-0.125</v>
      </c>
      <c r="L231" s="45">
        <v>0.83</v>
      </c>
      <c r="M231" s="45">
        <v>0.75</v>
      </c>
      <c r="N231" s="44">
        <v>78.8</v>
      </c>
      <c r="O231" s="45">
        <v>77</v>
      </c>
      <c r="P231" s="45">
        <f t="shared" si="62"/>
        <v>-6.4678125000000026</v>
      </c>
      <c r="Q231" s="45">
        <f t="shared" si="63"/>
        <v>-4220.7096428571449</v>
      </c>
      <c r="R231" s="55"/>
      <c r="BV231" s="49"/>
      <c r="BW231" s="49"/>
      <c r="BX231" s="49"/>
      <c r="BY231" s="49"/>
      <c r="BZ231" s="49"/>
      <c r="CA231" s="49"/>
      <c r="CB231" s="49"/>
      <c r="CC231" s="49"/>
      <c r="CD231" s="49"/>
      <c r="CE231" s="48"/>
    </row>
    <row r="232" spans="7:83" x14ac:dyDescent="0.25">
      <c r="G232" s="31">
        <v>0.47619047619047616</v>
      </c>
      <c r="H232" s="77">
        <v>1370.4</v>
      </c>
      <c r="I232" s="47">
        <v>0.25</v>
      </c>
      <c r="J232" s="31">
        <v>-4</v>
      </c>
      <c r="K232" s="45">
        <v>-0.125</v>
      </c>
      <c r="L232" s="45">
        <v>0.83</v>
      </c>
      <c r="M232" s="45">
        <v>0.75</v>
      </c>
      <c r="N232" s="44">
        <v>78.8</v>
      </c>
      <c r="O232" s="45">
        <v>78.8</v>
      </c>
      <c r="P232" s="45">
        <f t="shared" si="62"/>
        <v>-7.8178125000000005</v>
      </c>
      <c r="Q232" s="45">
        <f t="shared" si="63"/>
        <v>-5101.6810714285721</v>
      </c>
      <c r="R232" s="55"/>
      <c r="BV232" s="49"/>
      <c r="BW232" s="49"/>
      <c r="BX232" s="49"/>
      <c r="BY232" s="49"/>
      <c r="BZ232" s="49"/>
      <c r="CA232" s="49"/>
      <c r="CB232" s="49"/>
      <c r="CC232" s="49"/>
      <c r="CD232" s="49"/>
      <c r="CE232" s="48"/>
    </row>
    <row r="233" spans="7:83" x14ac:dyDescent="0.25">
      <c r="G233" s="31">
        <v>0.47619047619047616</v>
      </c>
      <c r="H233" s="77">
        <v>1370.4</v>
      </c>
      <c r="I233" s="47">
        <v>0.29166666666666702</v>
      </c>
      <c r="J233" s="31">
        <v>-1</v>
      </c>
      <c r="K233" s="45">
        <v>-0.125</v>
      </c>
      <c r="L233" s="45">
        <v>0.83</v>
      </c>
      <c r="M233" s="45">
        <v>0.75</v>
      </c>
      <c r="N233" s="44">
        <v>80.599999999999994</v>
      </c>
      <c r="O233" s="45">
        <v>82.4</v>
      </c>
      <c r="P233" s="45">
        <f t="shared" si="62"/>
        <v>-7.3003125000000084</v>
      </c>
      <c r="Q233" s="45">
        <f t="shared" si="63"/>
        <v>-4763.9753571428628</v>
      </c>
      <c r="R233" s="55"/>
      <c r="BV233" s="49"/>
      <c r="BW233" s="49"/>
      <c r="BX233" s="49"/>
      <c r="BY233" s="49"/>
      <c r="BZ233" s="49"/>
      <c r="CA233" s="49"/>
      <c r="CB233" s="49"/>
      <c r="CC233" s="49"/>
      <c r="CD233" s="49"/>
      <c r="CE233" s="48"/>
    </row>
    <row r="234" spans="7:83" x14ac:dyDescent="0.25">
      <c r="G234" s="31">
        <v>0.47619047619047616</v>
      </c>
      <c r="H234" s="77">
        <v>1370.4</v>
      </c>
      <c r="I234" s="47">
        <v>0.33333333333333398</v>
      </c>
      <c r="J234" s="31">
        <v>9</v>
      </c>
      <c r="K234" s="45">
        <v>-0.125</v>
      </c>
      <c r="L234" s="45">
        <v>0.83</v>
      </c>
      <c r="M234" s="45">
        <v>0.75</v>
      </c>
      <c r="N234" s="44">
        <v>80.599999999999994</v>
      </c>
      <c r="O234" s="45">
        <v>86</v>
      </c>
      <c r="P234" s="45">
        <f t="shared" si="62"/>
        <v>-3.7753125000000045</v>
      </c>
      <c r="Q234" s="45">
        <f t="shared" si="63"/>
        <v>-2463.6610714285744</v>
      </c>
      <c r="R234" s="55"/>
      <c r="BV234" s="49"/>
      <c r="BW234" s="49"/>
      <c r="BX234" s="49"/>
      <c r="BY234" s="49"/>
      <c r="BZ234" s="49"/>
      <c r="CA234" s="49"/>
      <c r="CB234" s="49"/>
      <c r="CC234" s="49"/>
      <c r="CD234" s="49"/>
      <c r="CE234" s="48"/>
    </row>
    <row r="235" spans="7:83" x14ac:dyDescent="0.25">
      <c r="G235" s="31">
        <v>0.47619047619047616</v>
      </c>
      <c r="H235" s="77">
        <v>1370.4</v>
      </c>
      <c r="I235" s="47">
        <v>0.375</v>
      </c>
      <c r="J235" s="31">
        <v>23</v>
      </c>
      <c r="K235" s="45">
        <v>-0.125</v>
      </c>
      <c r="L235" s="45">
        <v>0.83</v>
      </c>
      <c r="M235" s="45">
        <v>0.75</v>
      </c>
      <c r="N235" s="44">
        <v>82.4</v>
      </c>
      <c r="O235" s="45">
        <v>89.6</v>
      </c>
      <c r="P235" s="45">
        <f t="shared" si="62"/>
        <v>3.5896875000000072</v>
      </c>
      <c r="Q235" s="45">
        <f t="shared" si="63"/>
        <v>2342.5275000000047</v>
      </c>
      <c r="R235" s="55"/>
      <c r="BV235" s="49"/>
      <c r="BW235" s="49"/>
      <c r="BX235" s="49"/>
      <c r="BY235" s="49"/>
      <c r="BZ235" s="49"/>
      <c r="CA235" s="49"/>
      <c r="CB235" s="49"/>
      <c r="CC235" s="49"/>
      <c r="CD235" s="49"/>
      <c r="CE235" s="48"/>
    </row>
    <row r="236" spans="7:83" x14ac:dyDescent="0.25">
      <c r="G236" s="31">
        <v>0.47619047619047616</v>
      </c>
      <c r="H236" s="77">
        <v>1370.4</v>
      </c>
      <c r="I236" s="47">
        <v>0.41666666666666702</v>
      </c>
      <c r="J236" s="31">
        <v>37</v>
      </c>
      <c r="K236" s="45">
        <v>-0.125</v>
      </c>
      <c r="L236" s="45">
        <v>0.83</v>
      </c>
      <c r="M236" s="45">
        <v>0.75</v>
      </c>
      <c r="N236" s="44">
        <v>84.2</v>
      </c>
      <c r="O236" s="45">
        <v>89.6</v>
      </c>
      <c r="P236" s="45">
        <f t="shared" si="62"/>
        <v>13.654687500000005</v>
      </c>
      <c r="Q236" s="45">
        <f t="shared" si="63"/>
        <v>8910.6589285714326</v>
      </c>
      <c r="R236" s="55"/>
      <c r="BV236" s="49"/>
      <c r="BW236" s="49"/>
      <c r="BX236" s="49"/>
      <c r="BY236" s="49"/>
      <c r="BZ236" s="49"/>
      <c r="CA236" s="49"/>
      <c r="CB236" s="49"/>
      <c r="CC236" s="49"/>
      <c r="CD236" s="49"/>
      <c r="CE236" s="48"/>
    </row>
    <row r="237" spans="7:83" x14ac:dyDescent="0.25">
      <c r="G237" s="31">
        <v>0.47619047619047616</v>
      </c>
      <c r="H237" s="77">
        <v>1370.4</v>
      </c>
      <c r="I237" s="47">
        <v>0.45833333333333398</v>
      </c>
      <c r="J237" s="31">
        <v>50</v>
      </c>
      <c r="K237" s="45">
        <v>-0.125</v>
      </c>
      <c r="L237" s="45">
        <v>0.83</v>
      </c>
      <c r="M237" s="45">
        <v>0.75</v>
      </c>
      <c r="N237" s="44">
        <v>87.8</v>
      </c>
      <c r="O237" s="45">
        <v>98.6</v>
      </c>
      <c r="P237" s="45">
        <f t="shared" si="62"/>
        <v>17.697187499999998</v>
      </c>
      <c r="Q237" s="45">
        <f t="shared" si="63"/>
        <v>11548.678928571428</v>
      </c>
      <c r="R237" s="55"/>
      <c r="BV237" s="49"/>
      <c r="BW237" s="49"/>
      <c r="BX237" s="49"/>
      <c r="BY237" s="49"/>
      <c r="BZ237" s="49"/>
      <c r="CA237" s="49"/>
      <c r="CB237" s="49"/>
      <c r="CC237" s="49"/>
      <c r="CD237" s="49"/>
      <c r="CE237" s="48"/>
    </row>
    <row r="238" spans="7:83" x14ac:dyDescent="0.25">
      <c r="G238" s="31">
        <v>0.47619047619047616</v>
      </c>
      <c r="H238" s="77">
        <v>1370.4</v>
      </c>
      <c r="I238" s="47">
        <v>0.5</v>
      </c>
      <c r="J238" s="31">
        <v>62</v>
      </c>
      <c r="K238" s="45">
        <v>-0.125</v>
      </c>
      <c r="L238" s="45">
        <v>0.83</v>
      </c>
      <c r="M238" s="45">
        <v>0.75</v>
      </c>
      <c r="N238" s="44">
        <v>91.4</v>
      </c>
      <c r="O238" s="45">
        <v>104</v>
      </c>
      <c r="P238" s="45">
        <f t="shared" si="62"/>
        <v>23.817187500000003</v>
      </c>
      <c r="Q238" s="45">
        <f t="shared" si="63"/>
        <v>15542.416071428574</v>
      </c>
      <c r="R238" s="55"/>
      <c r="BV238" s="49"/>
      <c r="BW238" s="49"/>
      <c r="BX238" s="49"/>
      <c r="BY238" s="49"/>
      <c r="BZ238" s="49"/>
      <c r="CA238" s="49"/>
      <c r="CB238" s="49"/>
      <c r="CC238" s="49"/>
      <c r="CD238" s="49"/>
      <c r="CE238" s="48"/>
    </row>
    <row r="239" spans="7:83" x14ac:dyDescent="0.25">
      <c r="G239" s="31">
        <v>0.47619047619047616</v>
      </c>
      <c r="H239" s="77">
        <v>1370.4</v>
      </c>
      <c r="I239" s="47">
        <v>0.54166666666666696</v>
      </c>
      <c r="J239" s="31">
        <v>71</v>
      </c>
      <c r="K239" s="45">
        <v>-0.125</v>
      </c>
      <c r="L239" s="45">
        <v>0.83</v>
      </c>
      <c r="M239" s="45">
        <v>0.75</v>
      </c>
      <c r="N239" s="44">
        <v>96</v>
      </c>
      <c r="O239" s="45">
        <v>104</v>
      </c>
      <c r="P239" s="45">
        <f t="shared" si="62"/>
        <v>32.869687499999998</v>
      </c>
      <c r="Q239" s="45">
        <f t="shared" si="63"/>
        <v>21449.818928571425</v>
      </c>
      <c r="R239" s="55"/>
      <c r="BV239" s="49"/>
      <c r="BW239" s="49"/>
      <c r="BX239" s="49"/>
      <c r="BY239" s="49"/>
      <c r="BZ239" s="49"/>
      <c r="CA239" s="49"/>
      <c r="CB239" s="49"/>
      <c r="CC239" s="49"/>
      <c r="CD239" s="49"/>
      <c r="CE239" s="48"/>
    </row>
    <row r="240" spans="7:83" x14ac:dyDescent="0.25">
      <c r="G240" s="31">
        <v>0.47619047619047616</v>
      </c>
      <c r="H240" s="77">
        <v>1370.4</v>
      </c>
      <c r="I240" s="47">
        <v>0.58333333333333404</v>
      </c>
      <c r="J240" s="31">
        <v>77</v>
      </c>
      <c r="K240" s="45">
        <v>-0.125</v>
      </c>
      <c r="L240" s="45">
        <v>0.83</v>
      </c>
      <c r="M240" s="45">
        <v>0.75</v>
      </c>
      <c r="N240" s="44">
        <v>96.8</v>
      </c>
      <c r="O240" s="45">
        <v>104</v>
      </c>
      <c r="P240" s="45">
        <f t="shared" si="62"/>
        <v>37.204687499999999</v>
      </c>
      <c r="Q240" s="45">
        <f t="shared" si="63"/>
        <v>24278.716071428571</v>
      </c>
      <c r="R240" s="55"/>
      <c r="BV240" s="49"/>
      <c r="BW240" s="49"/>
      <c r="BX240" s="49"/>
      <c r="BY240" s="49"/>
      <c r="BZ240" s="49"/>
      <c r="CA240" s="49"/>
      <c r="CB240" s="49"/>
      <c r="CC240" s="49"/>
      <c r="CD240" s="49"/>
      <c r="CE240" s="48"/>
    </row>
    <row r="241" spans="7:83" x14ac:dyDescent="0.25">
      <c r="G241" s="31">
        <v>0.47619047619047616</v>
      </c>
      <c r="H241" s="77">
        <v>1370.4</v>
      </c>
      <c r="I241" s="47">
        <v>0.625</v>
      </c>
      <c r="J241" s="31">
        <v>78</v>
      </c>
      <c r="K241" s="45">
        <v>-0.125</v>
      </c>
      <c r="L241" s="45">
        <v>0.83</v>
      </c>
      <c r="M241" s="45">
        <v>0.75</v>
      </c>
      <c r="N241" s="44">
        <v>89.6</v>
      </c>
      <c r="O241" s="45">
        <v>102.2</v>
      </c>
      <c r="P241" s="45">
        <f t="shared" si="62"/>
        <v>33.777187499999997</v>
      </c>
      <c r="Q241" s="45">
        <f t="shared" si="63"/>
        <v>22042.027499999997</v>
      </c>
      <c r="R241" s="55"/>
      <c r="BV241" s="49"/>
      <c r="BW241" s="49"/>
      <c r="BX241" s="49"/>
      <c r="BY241" s="49"/>
      <c r="BZ241" s="49"/>
      <c r="CA241" s="49"/>
      <c r="CB241" s="49"/>
      <c r="CC241" s="49"/>
      <c r="CD241" s="49"/>
      <c r="CE241" s="48"/>
    </row>
    <row r="242" spans="7:83" x14ac:dyDescent="0.25">
      <c r="G242" s="31">
        <v>0.47619047619047616</v>
      </c>
      <c r="H242" s="77">
        <v>1370.4</v>
      </c>
      <c r="I242" s="47">
        <v>0.66666666666666696</v>
      </c>
      <c r="J242" s="31">
        <v>74</v>
      </c>
      <c r="K242" s="45">
        <v>-0.125</v>
      </c>
      <c r="L242" s="45">
        <v>0.83</v>
      </c>
      <c r="M242" s="45">
        <v>0.75</v>
      </c>
      <c r="N242" s="44">
        <v>87</v>
      </c>
      <c r="O242" s="45">
        <v>100.4</v>
      </c>
      <c r="P242" s="45">
        <f t="shared" si="62"/>
        <v>30.687187499999993</v>
      </c>
      <c r="Q242" s="45">
        <f t="shared" si="63"/>
        <v>20025.581785714283</v>
      </c>
      <c r="R242" s="55"/>
      <c r="BV242" s="49"/>
      <c r="BW242" s="49"/>
      <c r="BX242" s="49"/>
      <c r="BY242" s="49"/>
      <c r="BZ242" s="49"/>
      <c r="CA242" s="49"/>
      <c r="CB242" s="49"/>
      <c r="CC242" s="49"/>
      <c r="CD242" s="49"/>
      <c r="CE242" s="48"/>
    </row>
    <row r="243" spans="7:83" x14ac:dyDescent="0.25">
      <c r="G243" s="31">
        <v>0.47619047619047616</v>
      </c>
      <c r="H243" s="77">
        <v>1370.4</v>
      </c>
      <c r="I243" s="47">
        <v>0.70833333333333404</v>
      </c>
      <c r="J243" s="31">
        <v>67</v>
      </c>
      <c r="K243" s="45">
        <v>-0.125</v>
      </c>
      <c r="L243" s="45">
        <v>0.83</v>
      </c>
      <c r="M243" s="45">
        <v>0.75</v>
      </c>
      <c r="N243" s="44">
        <v>84.2</v>
      </c>
      <c r="O243" s="45">
        <v>93.2</v>
      </c>
      <c r="P243" s="45">
        <f t="shared" si="62"/>
        <v>29.629687499999996</v>
      </c>
      <c r="Q243" s="45">
        <f t="shared" si="63"/>
        <v>19335.487499999999</v>
      </c>
      <c r="R243" s="55"/>
      <c r="BV243" s="49"/>
      <c r="BW243" s="49"/>
      <c r="BX243" s="49"/>
      <c r="BY243" s="49"/>
      <c r="BZ243" s="49"/>
      <c r="CA243" s="49"/>
      <c r="CB243" s="49"/>
      <c r="CC243" s="49"/>
      <c r="CD243" s="49"/>
      <c r="CE243" s="48"/>
    </row>
    <row r="244" spans="7:83" x14ac:dyDescent="0.25">
      <c r="G244" s="31">
        <v>0.47619047619047616</v>
      </c>
      <c r="H244" s="77">
        <v>1370.4</v>
      </c>
      <c r="I244" s="47">
        <v>0.75</v>
      </c>
      <c r="J244" s="31">
        <v>56</v>
      </c>
      <c r="K244" s="45">
        <v>-0.125</v>
      </c>
      <c r="L244" s="45">
        <v>0.83</v>
      </c>
      <c r="M244" s="45">
        <v>0.75</v>
      </c>
      <c r="N244" s="44">
        <v>82.4</v>
      </c>
      <c r="O244" s="45">
        <v>86</v>
      </c>
      <c r="P244" s="45">
        <f t="shared" si="62"/>
        <v>26.832187500000003</v>
      </c>
      <c r="Q244" s="45">
        <f t="shared" si="63"/>
        <v>17509.918928571431</v>
      </c>
      <c r="R244" s="55"/>
      <c r="BV244" s="49"/>
      <c r="BW244" s="49"/>
      <c r="BX244" s="49"/>
      <c r="BY244" s="49"/>
      <c r="BZ244" s="49"/>
      <c r="CA244" s="49"/>
      <c r="CB244" s="49"/>
      <c r="CC244" s="49"/>
      <c r="CD244" s="49"/>
      <c r="CE244" s="48"/>
    </row>
    <row r="245" spans="7:83" x14ac:dyDescent="0.25">
      <c r="G245" s="31">
        <v>0.47619047619047616</v>
      </c>
      <c r="H245" s="77">
        <v>1370.4</v>
      </c>
      <c r="I245" s="47">
        <v>0.79166666666666696</v>
      </c>
      <c r="J245" s="31">
        <v>42</v>
      </c>
      <c r="K245" s="45">
        <v>-0.125</v>
      </c>
      <c r="L245" s="45">
        <v>0.83</v>
      </c>
      <c r="M245" s="45">
        <v>0.75</v>
      </c>
      <c r="N245" s="44">
        <v>82.4</v>
      </c>
      <c r="O245" s="45">
        <v>82.4</v>
      </c>
      <c r="P245" s="45">
        <f t="shared" si="62"/>
        <v>20.817187500000003</v>
      </c>
      <c r="Q245" s="45">
        <f t="shared" si="63"/>
        <v>13584.701785714287</v>
      </c>
      <c r="R245" s="55"/>
      <c r="BV245" s="49"/>
      <c r="BW245" s="49"/>
      <c r="BX245" s="49"/>
      <c r="BY245" s="49"/>
      <c r="BZ245" s="49"/>
      <c r="CA245" s="49"/>
      <c r="CB245" s="49"/>
      <c r="CC245" s="49"/>
      <c r="CD245" s="49"/>
      <c r="CE245" s="48"/>
    </row>
    <row r="246" spans="7:83" x14ac:dyDescent="0.25">
      <c r="G246" s="31">
        <v>0.47619047619047616</v>
      </c>
      <c r="H246" s="77">
        <v>1370.4</v>
      </c>
      <c r="I246" s="47">
        <v>0.83333333333333404</v>
      </c>
      <c r="J246" s="31">
        <v>28</v>
      </c>
      <c r="K246" s="45">
        <v>-0.125</v>
      </c>
      <c r="L246" s="45">
        <v>0.83</v>
      </c>
      <c r="M246" s="45">
        <v>0.75</v>
      </c>
      <c r="N246" s="44">
        <v>80.599999999999994</v>
      </c>
      <c r="O246" s="45">
        <v>80.599999999999994</v>
      </c>
      <c r="P246" s="45">
        <f t="shared" si="62"/>
        <v>12.102187499999999</v>
      </c>
      <c r="Q246" s="45">
        <f t="shared" si="63"/>
        <v>7897.5417857142847</v>
      </c>
      <c r="R246" s="55"/>
      <c r="BV246" s="49"/>
      <c r="BW246" s="49"/>
      <c r="BX246" s="49"/>
      <c r="BY246" s="49"/>
      <c r="BZ246" s="49"/>
      <c r="CA246" s="49"/>
      <c r="CB246" s="49"/>
      <c r="CC246" s="49"/>
      <c r="CD246" s="49"/>
      <c r="CE246" s="48"/>
    </row>
    <row r="247" spans="7:83" x14ac:dyDescent="0.25">
      <c r="G247" s="31">
        <v>0.47619047619047616</v>
      </c>
      <c r="H247" s="77">
        <v>1370.4</v>
      </c>
      <c r="I247" s="47">
        <v>0.875</v>
      </c>
      <c r="J247" s="31">
        <v>18</v>
      </c>
      <c r="K247" s="45">
        <v>-0.125</v>
      </c>
      <c r="L247" s="45">
        <v>0.83</v>
      </c>
      <c r="M247" s="45">
        <v>0.75</v>
      </c>
      <c r="N247" s="44">
        <v>80.599999999999994</v>
      </c>
      <c r="O247" s="45">
        <v>78.8</v>
      </c>
      <c r="P247" s="45">
        <f t="shared" si="62"/>
        <v>7.2271874999999977</v>
      </c>
      <c r="Q247" s="45">
        <f t="shared" si="63"/>
        <v>4716.2560714285701</v>
      </c>
      <c r="R247" s="55"/>
      <c r="BV247" s="49"/>
      <c r="BW247" s="49"/>
      <c r="BX247" s="49"/>
      <c r="BY247" s="49"/>
      <c r="BZ247" s="49"/>
      <c r="CA247" s="49"/>
      <c r="CB247" s="49"/>
      <c r="CC247" s="49"/>
      <c r="CD247" s="49"/>
      <c r="CE247" s="48"/>
    </row>
    <row r="248" spans="7:83" x14ac:dyDescent="0.25">
      <c r="G248" s="31">
        <v>0.47619047619047616</v>
      </c>
      <c r="H248" s="77">
        <v>1370.4</v>
      </c>
      <c r="I248" s="47">
        <v>0.91666666666666696</v>
      </c>
      <c r="J248" s="31">
        <v>12</v>
      </c>
      <c r="K248" s="45">
        <v>-0.125</v>
      </c>
      <c r="L248" s="45">
        <v>0.83</v>
      </c>
      <c r="M248" s="45">
        <v>0.75</v>
      </c>
      <c r="N248" s="44">
        <v>81</v>
      </c>
      <c r="O248" s="45">
        <v>78.8</v>
      </c>
      <c r="P248" s="45">
        <f t="shared" si="62"/>
        <v>3.7921875000000016</v>
      </c>
      <c r="Q248" s="45">
        <f t="shared" si="63"/>
        <v>2474.6732142857154</v>
      </c>
      <c r="R248" s="55"/>
      <c r="BV248" s="49"/>
      <c r="BW248" s="49"/>
      <c r="BX248" s="49"/>
      <c r="BY248" s="49"/>
      <c r="BZ248" s="49"/>
      <c r="CA248" s="49"/>
      <c r="CB248" s="49"/>
      <c r="CC248" s="49"/>
      <c r="CD248" s="49"/>
      <c r="CE248" s="48"/>
    </row>
    <row r="249" spans="7:83" x14ac:dyDescent="0.25">
      <c r="G249" s="31">
        <v>0.47619047619047616</v>
      </c>
      <c r="H249" s="77">
        <v>1370.4</v>
      </c>
      <c r="I249" s="47">
        <v>0.95833333333333404</v>
      </c>
      <c r="J249" s="31">
        <v>8</v>
      </c>
      <c r="K249" s="45">
        <v>-0.125</v>
      </c>
      <c r="L249" s="45">
        <v>0.83</v>
      </c>
      <c r="M249" s="45">
        <v>0.75</v>
      </c>
      <c r="N249" s="44">
        <v>80.599999999999994</v>
      </c>
      <c r="O249" s="45">
        <v>78.8</v>
      </c>
      <c r="P249" s="45">
        <f t="shared" si="62"/>
        <v>1.0021874999999978</v>
      </c>
      <c r="Q249" s="45">
        <f t="shared" si="63"/>
        <v>653.9989285714272</v>
      </c>
      <c r="R249" s="55"/>
      <c r="BV249" s="49"/>
      <c r="BW249" s="49"/>
      <c r="BX249" s="49"/>
      <c r="BY249" s="49"/>
      <c r="BZ249" s="49"/>
      <c r="CA249" s="49"/>
      <c r="CB249" s="49"/>
      <c r="CC249" s="49"/>
      <c r="CD249" s="49"/>
      <c r="CE249" s="48"/>
    </row>
    <row r="250" spans="7:83" x14ac:dyDescent="0.25">
      <c r="G250" s="31">
        <v>0.47619047619047616</v>
      </c>
      <c r="H250" s="77">
        <v>1370.4</v>
      </c>
      <c r="I250" s="47">
        <v>1</v>
      </c>
      <c r="J250" s="31">
        <v>5</v>
      </c>
      <c r="K250" s="45">
        <v>-0.125</v>
      </c>
      <c r="L250" s="45">
        <v>0.83</v>
      </c>
      <c r="M250" s="45">
        <v>0.75</v>
      </c>
      <c r="N250" s="44">
        <v>80.599999999999994</v>
      </c>
      <c r="O250" s="45">
        <v>77</v>
      </c>
      <c r="P250" s="45">
        <f t="shared" si="62"/>
        <v>0.4846874999999955</v>
      </c>
      <c r="Q250" s="45">
        <f t="shared" si="63"/>
        <v>316.29321428571131</v>
      </c>
      <c r="R250" s="55"/>
      <c r="BV250" s="49"/>
      <c r="BW250" s="49"/>
      <c r="BX250" s="49"/>
      <c r="BY250" s="49"/>
      <c r="BZ250" s="49"/>
      <c r="CA250" s="49"/>
      <c r="CB250" s="49"/>
      <c r="CC250" s="49"/>
      <c r="CD250" s="49"/>
      <c r="CE250" s="48"/>
    </row>
    <row r="251" spans="7:83" x14ac:dyDescent="0.25">
      <c r="BV251" s="49"/>
      <c r="BW251" s="49"/>
      <c r="BX251" s="49"/>
      <c r="BY251" s="49"/>
      <c r="BZ251" s="49"/>
      <c r="CA251" s="49"/>
      <c r="CB251" s="49"/>
      <c r="CC251" s="49"/>
      <c r="CD251" s="49"/>
      <c r="CE251" s="48"/>
    </row>
    <row r="252" spans="7:83" x14ac:dyDescent="0.25">
      <c r="BV252" s="49"/>
      <c r="BW252" s="49"/>
      <c r="BX252" s="49"/>
      <c r="BY252" s="49"/>
      <c r="BZ252" s="49"/>
      <c r="CA252" s="49"/>
      <c r="CB252" s="49"/>
      <c r="CC252" s="49"/>
      <c r="CD252" s="49"/>
      <c r="CE252" s="48"/>
    </row>
    <row r="253" spans="7:83" x14ac:dyDescent="0.25">
      <c r="BV253" s="49"/>
      <c r="BW253" s="49"/>
      <c r="BX253" s="49"/>
      <c r="BY253" s="49"/>
      <c r="BZ253" s="49"/>
      <c r="CA253" s="49"/>
      <c r="CB253" s="49"/>
      <c r="CC253" s="49"/>
      <c r="CD253" s="49"/>
      <c r="CE253" s="48"/>
    </row>
    <row r="254" spans="7:83" x14ac:dyDescent="0.25">
      <c r="BV254" s="49"/>
      <c r="BW254" s="49"/>
      <c r="BX254" s="49"/>
      <c r="BY254" s="49"/>
      <c r="BZ254" s="49"/>
      <c r="CA254" s="49"/>
      <c r="CB254" s="49"/>
      <c r="CC254" s="49"/>
      <c r="CD254" s="49"/>
      <c r="CE254" s="48"/>
    </row>
    <row r="255" spans="7:83" x14ac:dyDescent="0.25">
      <c r="BV255" s="49"/>
      <c r="BW255" s="49"/>
      <c r="BX255" s="49"/>
      <c r="BY255" s="49"/>
      <c r="BZ255" s="49"/>
      <c r="CA255" s="49"/>
      <c r="CB255" s="49"/>
      <c r="CC255" s="49"/>
      <c r="CD255" s="49"/>
      <c r="CE255" s="48"/>
    </row>
    <row r="256" spans="7:83" x14ac:dyDescent="0.25">
      <c r="BV256" s="49"/>
      <c r="BW256" s="49"/>
      <c r="BX256" s="49"/>
      <c r="BY256" s="49"/>
      <c r="BZ256" s="49"/>
      <c r="CA256" s="49"/>
      <c r="CB256" s="49"/>
      <c r="CC256" s="49"/>
      <c r="CD256" s="49"/>
      <c r="CE256" s="48"/>
    </row>
    <row r="257" spans="1:83" x14ac:dyDescent="0.25">
      <c r="BV257" s="49"/>
      <c r="BW257" s="49"/>
      <c r="BX257" s="49"/>
      <c r="BY257" s="49"/>
      <c r="BZ257" s="49"/>
      <c r="CA257" s="49"/>
      <c r="CB257" s="49"/>
      <c r="CC257" s="49"/>
      <c r="CD257" s="49"/>
      <c r="CE257" s="48"/>
    </row>
    <row r="258" spans="1:83" x14ac:dyDescent="0.25">
      <c r="D258" s="48"/>
      <c r="E258" s="48"/>
      <c r="BV258" s="49"/>
      <c r="BW258" s="49"/>
      <c r="BX258" s="49"/>
      <c r="BY258" s="49"/>
      <c r="BZ258" s="49"/>
      <c r="CA258" s="49"/>
      <c r="CB258" s="49"/>
      <c r="CC258" s="49"/>
      <c r="CD258" s="49"/>
      <c r="CE258" s="48"/>
    </row>
    <row r="259" spans="1:83" x14ac:dyDescent="0.25">
      <c r="A259" s="31" t="s">
        <v>8</v>
      </c>
      <c r="B259" s="31" t="s">
        <v>9</v>
      </c>
      <c r="C259" s="33"/>
      <c r="D259" s="35"/>
      <c r="E259" s="35"/>
      <c r="BV259" s="49"/>
      <c r="BW259" s="49"/>
      <c r="BX259" s="49"/>
      <c r="BY259" s="49"/>
      <c r="BZ259" s="49"/>
      <c r="CA259" s="49"/>
      <c r="CB259" s="49"/>
      <c r="CC259" s="49"/>
      <c r="CD259" s="49"/>
      <c r="CE259" s="48"/>
    </row>
    <row r="260" spans="1:83" x14ac:dyDescent="0.25">
      <c r="A260" s="31" t="s">
        <v>57</v>
      </c>
      <c r="B260" s="31">
        <v>0.92</v>
      </c>
      <c r="C260" s="33"/>
      <c r="D260" s="35"/>
      <c r="E260" s="35"/>
      <c r="BV260" s="49"/>
      <c r="BW260" s="49"/>
      <c r="BX260" s="49"/>
      <c r="BY260" s="49"/>
      <c r="BZ260" s="49"/>
      <c r="CA260" s="49"/>
      <c r="CB260" s="49"/>
      <c r="CC260" s="49"/>
      <c r="CD260" s="49"/>
      <c r="CE260" s="48"/>
    </row>
    <row r="261" spans="1:83" x14ac:dyDescent="0.25">
      <c r="A261" s="31" t="s">
        <v>60</v>
      </c>
      <c r="B261" s="31">
        <v>0.06</v>
      </c>
      <c r="C261" s="33"/>
      <c r="D261" s="35"/>
      <c r="E261" s="35"/>
      <c r="BV261" s="49"/>
      <c r="BW261" s="49"/>
      <c r="BX261" s="49"/>
      <c r="BY261" s="49"/>
      <c r="BZ261" s="49"/>
      <c r="CA261" s="49"/>
      <c r="CB261" s="49"/>
      <c r="CC261" s="49"/>
      <c r="CD261" s="49"/>
      <c r="CE261" s="48"/>
    </row>
    <row r="262" spans="1:83" x14ac:dyDescent="0.25">
      <c r="A262" s="31" t="s">
        <v>61</v>
      </c>
      <c r="B262" s="31">
        <v>-0.15</v>
      </c>
      <c r="C262" s="33"/>
      <c r="D262" s="35"/>
      <c r="E262" s="35"/>
      <c r="BV262" s="49"/>
      <c r="BW262" s="49"/>
      <c r="BX262" s="49"/>
      <c r="BY262" s="49"/>
      <c r="BZ262" s="49"/>
      <c r="CA262" s="49"/>
      <c r="CB262" s="49"/>
      <c r="CC262" s="49"/>
      <c r="CD262" s="49"/>
      <c r="CE262" s="48"/>
    </row>
    <row r="263" spans="1:83" x14ac:dyDescent="0.25">
      <c r="A263" s="31" t="s">
        <v>62</v>
      </c>
      <c r="B263" s="31">
        <v>0.03</v>
      </c>
      <c r="C263" s="35"/>
      <c r="D263" s="35"/>
      <c r="E263" s="35"/>
      <c r="BV263" s="49"/>
      <c r="BW263" s="49"/>
      <c r="BX263" s="49"/>
      <c r="BY263" s="49"/>
      <c r="BZ263" s="49"/>
      <c r="CA263" s="49"/>
      <c r="CB263" s="49"/>
      <c r="CC263" s="49"/>
      <c r="CD263" s="49"/>
      <c r="CE263" s="48"/>
    </row>
    <row r="264" spans="1:83" x14ac:dyDescent="0.25">
      <c r="A264" s="31" t="s">
        <v>58</v>
      </c>
      <c r="B264" s="31">
        <v>0.99</v>
      </c>
      <c r="C264" s="35"/>
      <c r="D264" s="35"/>
      <c r="E264" s="35"/>
      <c r="BV264" s="49"/>
      <c r="BW264" s="49"/>
      <c r="BX264" s="49"/>
      <c r="BY264" s="49"/>
      <c r="BZ264" s="49"/>
      <c r="CA264" s="49"/>
      <c r="CB264" s="49"/>
      <c r="CC264" s="49"/>
      <c r="CD264" s="49"/>
      <c r="CE264" s="48"/>
    </row>
    <row r="265" spans="1:83" x14ac:dyDescent="0.25">
      <c r="A265" s="34" t="s">
        <v>12</v>
      </c>
      <c r="B265" s="34">
        <f>SUM(B260:B264)</f>
        <v>1.85</v>
      </c>
      <c r="C265" s="35"/>
      <c r="D265" s="57" t="s">
        <v>13</v>
      </c>
      <c r="E265" s="58">
        <f>1/B265</f>
        <v>0.54054054054054046</v>
      </c>
      <c r="BV265" s="49"/>
      <c r="BW265" s="49"/>
      <c r="BX265" s="49"/>
      <c r="BY265" s="49"/>
      <c r="BZ265" s="49"/>
      <c r="CA265" s="49"/>
      <c r="CB265" s="49"/>
      <c r="CC265" s="49"/>
      <c r="CD265" s="49"/>
      <c r="CE265" s="48"/>
    </row>
    <row r="266" spans="1:83" x14ac:dyDescent="0.25">
      <c r="C266" s="48"/>
      <c r="BV266" s="49"/>
      <c r="BW266" s="49"/>
      <c r="BX266" s="49"/>
      <c r="BY266" s="49"/>
      <c r="BZ266" s="49"/>
      <c r="CA266" s="49"/>
      <c r="CB266" s="49"/>
      <c r="CC266" s="49"/>
      <c r="CD266" s="49"/>
      <c r="CE266" s="48"/>
    </row>
    <row r="267" spans="1:83" x14ac:dyDescent="0.25">
      <c r="BV267" s="49"/>
      <c r="BW267" s="49"/>
      <c r="BX267" s="49"/>
      <c r="BY267" s="49"/>
      <c r="BZ267" s="49"/>
      <c r="CA267" s="49"/>
      <c r="CB267" s="49"/>
      <c r="CC267" s="49"/>
      <c r="CD267" s="49"/>
      <c r="CE267" s="48"/>
    </row>
    <row r="268" spans="1:83" x14ac:dyDescent="0.25">
      <c r="BV268" s="49"/>
      <c r="BW268" s="49"/>
      <c r="BX268" s="49"/>
      <c r="BY268" s="49"/>
      <c r="BZ268" s="49"/>
      <c r="CA268" s="49"/>
      <c r="CB268" s="49"/>
      <c r="CC268" s="49"/>
      <c r="CD268" s="49"/>
      <c r="CE268" s="48"/>
    </row>
    <row r="269" spans="1:83" x14ac:dyDescent="0.25">
      <c r="G269" s="65"/>
      <c r="H269" s="65"/>
      <c r="I269" s="65"/>
      <c r="J269" s="65"/>
      <c r="K269" s="42" t="s">
        <v>66</v>
      </c>
      <c r="L269" s="42"/>
      <c r="M269" s="42"/>
      <c r="N269" s="42"/>
      <c r="O269" s="42"/>
      <c r="P269" s="42"/>
      <c r="Q269" s="42"/>
      <c r="R269" s="55"/>
      <c r="BV269" s="49"/>
      <c r="BW269" s="49"/>
      <c r="BX269" s="49"/>
      <c r="BY269" s="49"/>
      <c r="BZ269" s="49"/>
      <c r="CA269" s="49"/>
      <c r="CB269" s="49"/>
      <c r="CC269" s="49"/>
      <c r="CD269" s="49"/>
      <c r="CE269" s="48"/>
    </row>
    <row r="270" spans="1:83" x14ac:dyDescent="0.25">
      <c r="G270" s="31" t="s">
        <v>27</v>
      </c>
      <c r="H270" s="31" t="s">
        <v>26</v>
      </c>
      <c r="I270" s="31" t="s">
        <v>14</v>
      </c>
      <c r="J270" s="31" t="s">
        <v>15</v>
      </c>
      <c r="K270" s="44" t="s">
        <v>16</v>
      </c>
      <c r="L270" s="44" t="s">
        <v>17</v>
      </c>
      <c r="M270" s="44" t="s">
        <v>63</v>
      </c>
      <c r="N270" s="44" t="s">
        <v>18</v>
      </c>
      <c r="O270" s="45" t="s">
        <v>25</v>
      </c>
      <c r="P270" s="45" t="s">
        <v>19</v>
      </c>
      <c r="Q270" s="45" t="s">
        <v>20</v>
      </c>
      <c r="R270" s="55"/>
      <c r="BV270" s="49"/>
      <c r="BW270" s="49"/>
      <c r="BX270" s="49"/>
      <c r="BY270" s="49"/>
      <c r="BZ270" s="49"/>
      <c r="CA270" s="49"/>
      <c r="CB270" s="49"/>
      <c r="CC270" s="49"/>
      <c r="CD270" s="49"/>
      <c r="CE270" s="48"/>
    </row>
    <row r="271" spans="1:83" x14ac:dyDescent="0.25">
      <c r="G271" s="31">
        <v>0.54054054054054046</v>
      </c>
      <c r="H271" s="77">
        <v>106.56</v>
      </c>
      <c r="I271" s="47">
        <v>4.1666666666666664E-2</v>
      </c>
      <c r="J271" s="31">
        <v>2</v>
      </c>
      <c r="K271" s="45">
        <v>-0.375</v>
      </c>
      <c r="L271" s="45">
        <v>0.83</v>
      </c>
      <c r="M271" s="45">
        <v>0.75</v>
      </c>
      <c r="N271" s="44">
        <v>80</v>
      </c>
      <c r="O271" s="45">
        <v>78.8</v>
      </c>
      <c r="P271" s="45">
        <f t="shared" ref="P271:P294" si="64">((J271+K271)*L271+(78-O271)+(N271-85))*M271</f>
        <v>-3.3384374999999977</v>
      </c>
      <c r="Q271" s="45">
        <f t="shared" ref="Q271:Q294" si="65">P271*H271*G271</f>
        <v>-192.29399999999984</v>
      </c>
      <c r="R271" s="55"/>
      <c r="BV271" s="49"/>
      <c r="BW271" s="49"/>
      <c r="BX271" s="49"/>
      <c r="BY271" s="49"/>
      <c r="BZ271" s="49"/>
      <c r="CA271" s="49"/>
      <c r="CB271" s="49"/>
      <c r="CC271" s="49"/>
      <c r="CD271" s="49"/>
      <c r="CE271" s="48"/>
    </row>
    <row r="272" spans="1:83" x14ac:dyDescent="0.25">
      <c r="G272" s="31">
        <v>0.54054054054054046</v>
      </c>
      <c r="H272" s="77">
        <v>106.56</v>
      </c>
      <c r="I272" s="47">
        <v>8.3333333333333329E-2</v>
      </c>
      <c r="J272" s="31">
        <v>0</v>
      </c>
      <c r="K272" s="45">
        <v>-0.375</v>
      </c>
      <c r="L272" s="45">
        <v>0.83</v>
      </c>
      <c r="M272" s="45">
        <v>0.75</v>
      </c>
      <c r="N272" s="44">
        <v>78.8</v>
      </c>
      <c r="O272" s="45">
        <v>78.8</v>
      </c>
      <c r="P272" s="45">
        <f t="shared" si="64"/>
        <v>-5.4834375</v>
      </c>
      <c r="Q272" s="45">
        <f t="shared" si="65"/>
        <v>-315.84599999999995</v>
      </c>
      <c r="R272" s="55"/>
      <c r="BV272" s="49"/>
      <c r="BW272" s="49"/>
      <c r="BX272" s="49"/>
      <c r="BY272" s="49"/>
      <c r="BZ272" s="49"/>
      <c r="CA272" s="49"/>
      <c r="CB272" s="49"/>
      <c r="CC272" s="49"/>
      <c r="CD272" s="49"/>
      <c r="CE272" s="48"/>
    </row>
    <row r="273" spans="7:83" x14ac:dyDescent="0.25">
      <c r="G273" s="31">
        <v>0.54054054054054046</v>
      </c>
      <c r="H273" s="77">
        <v>106.56</v>
      </c>
      <c r="I273" s="47">
        <v>0.125</v>
      </c>
      <c r="J273" s="31">
        <v>-2</v>
      </c>
      <c r="K273" s="45">
        <v>-0.375</v>
      </c>
      <c r="L273" s="45">
        <v>0.83</v>
      </c>
      <c r="M273" s="45">
        <v>0.75</v>
      </c>
      <c r="N273" s="44">
        <v>78.8</v>
      </c>
      <c r="O273" s="45">
        <v>78.8</v>
      </c>
      <c r="P273" s="45">
        <f t="shared" si="64"/>
        <v>-6.7284375000000001</v>
      </c>
      <c r="Q273" s="45">
        <f t="shared" si="65"/>
        <v>-387.55799999999994</v>
      </c>
      <c r="R273" s="55"/>
      <c r="BV273" s="49"/>
      <c r="BW273" s="49"/>
      <c r="BX273" s="49"/>
      <c r="BY273" s="49"/>
      <c r="BZ273" s="49"/>
      <c r="CA273" s="49"/>
      <c r="CB273" s="49"/>
      <c r="CC273" s="49"/>
      <c r="CD273" s="49"/>
      <c r="CE273" s="48"/>
    </row>
    <row r="274" spans="7:83" x14ac:dyDescent="0.25">
      <c r="G274" s="31">
        <v>0.54054054054054046</v>
      </c>
      <c r="H274" s="77">
        <v>106.56</v>
      </c>
      <c r="I274" s="47">
        <v>0.16666666666666699</v>
      </c>
      <c r="J274" s="31">
        <v>-3</v>
      </c>
      <c r="K274" s="45">
        <v>-0.375</v>
      </c>
      <c r="L274" s="45">
        <v>0.83</v>
      </c>
      <c r="M274" s="45">
        <v>0.75</v>
      </c>
      <c r="N274" s="44">
        <v>80</v>
      </c>
      <c r="O274" s="45">
        <v>77</v>
      </c>
      <c r="P274" s="45">
        <f t="shared" si="64"/>
        <v>-5.1009374999999997</v>
      </c>
      <c r="Q274" s="45">
        <f t="shared" si="65"/>
        <v>-293.81399999999991</v>
      </c>
      <c r="R274" s="55"/>
      <c r="BV274" s="49"/>
      <c r="BW274" s="49"/>
      <c r="BX274" s="49"/>
      <c r="BY274" s="49"/>
      <c r="BZ274" s="49"/>
      <c r="CA274" s="49"/>
      <c r="CB274" s="49"/>
      <c r="CC274" s="49"/>
      <c r="CD274" s="49"/>
      <c r="CE274" s="48"/>
    </row>
    <row r="275" spans="7:83" x14ac:dyDescent="0.25">
      <c r="G275" s="31">
        <v>0.54054054054054046</v>
      </c>
      <c r="H275" s="77">
        <v>106.56</v>
      </c>
      <c r="I275" s="47">
        <v>0.20833333333333401</v>
      </c>
      <c r="J275" s="31">
        <v>-4</v>
      </c>
      <c r="K275" s="45">
        <v>-0.375</v>
      </c>
      <c r="L275" s="45">
        <v>0.83</v>
      </c>
      <c r="M275" s="45">
        <v>0.75</v>
      </c>
      <c r="N275" s="44">
        <v>78.8</v>
      </c>
      <c r="O275" s="45">
        <v>77</v>
      </c>
      <c r="P275" s="45">
        <f t="shared" si="64"/>
        <v>-6.6234375000000014</v>
      </c>
      <c r="Q275" s="45">
        <f t="shared" si="65"/>
        <v>-381.51000000000005</v>
      </c>
      <c r="R275" s="55"/>
      <c r="BV275" s="49"/>
      <c r="BW275" s="49"/>
      <c r="BX275" s="49"/>
      <c r="BY275" s="49"/>
      <c r="BZ275" s="49"/>
      <c r="CA275" s="49"/>
      <c r="CB275" s="49"/>
      <c r="CC275" s="49"/>
      <c r="CD275" s="49"/>
      <c r="CE275" s="48"/>
    </row>
    <row r="276" spans="7:83" x14ac:dyDescent="0.25">
      <c r="G276" s="31">
        <v>0.54054054054054046</v>
      </c>
      <c r="H276" s="77">
        <v>106.56</v>
      </c>
      <c r="I276" s="47">
        <v>0.25</v>
      </c>
      <c r="J276" s="31">
        <v>-4</v>
      </c>
      <c r="K276" s="45">
        <v>-0.375</v>
      </c>
      <c r="L276" s="45">
        <v>0.83</v>
      </c>
      <c r="M276" s="45">
        <v>0.75</v>
      </c>
      <c r="N276" s="44">
        <v>78.8</v>
      </c>
      <c r="O276" s="45">
        <v>78.8</v>
      </c>
      <c r="P276" s="45">
        <f t="shared" si="64"/>
        <v>-7.9734374999999993</v>
      </c>
      <c r="Q276" s="45">
        <f t="shared" si="65"/>
        <v>-459.26999999999992</v>
      </c>
      <c r="R276" s="55"/>
      <c r="BV276" s="49"/>
      <c r="BW276" s="49"/>
      <c r="BX276" s="49"/>
      <c r="BY276" s="49"/>
      <c r="BZ276" s="49"/>
      <c r="CA276" s="49"/>
      <c r="CB276" s="49"/>
      <c r="CC276" s="49"/>
      <c r="CD276" s="49"/>
      <c r="CE276" s="48"/>
    </row>
    <row r="277" spans="7:83" x14ac:dyDescent="0.25">
      <c r="G277" s="31">
        <v>0.54054054054054046</v>
      </c>
      <c r="H277" s="77">
        <v>106.56</v>
      </c>
      <c r="I277" s="47">
        <v>0.29166666666666702</v>
      </c>
      <c r="J277" s="31">
        <v>-1</v>
      </c>
      <c r="K277" s="45">
        <v>-0.375</v>
      </c>
      <c r="L277" s="45">
        <v>0.83</v>
      </c>
      <c r="M277" s="45">
        <v>0.75</v>
      </c>
      <c r="N277" s="44">
        <v>80.599999999999994</v>
      </c>
      <c r="O277" s="45">
        <v>82.4</v>
      </c>
      <c r="P277" s="45">
        <f t="shared" si="64"/>
        <v>-7.4559375000000081</v>
      </c>
      <c r="Q277" s="45">
        <f t="shared" si="65"/>
        <v>-429.46200000000039</v>
      </c>
      <c r="R277" s="55"/>
      <c r="BV277" s="49"/>
      <c r="BW277" s="49"/>
      <c r="BX277" s="49"/>
      <c r="BY277" s="49"/>
      <c r="BZ277" s="49"/>
      <c r="CA277" s="49"/>
      <c r="CB277" s="49"/>
      <c r="CC277" s="49"/>
      <c r="CD277" s="49"/>
      <c r="CE277" s="48"/>
    </row>
    <row r="278" spans="7:83" x14ac:dyDescent="0.25">
      <c r="G278" s="31">
        <v>0.54054054054054046</v>
      </c>
      <c r="H278" s="77">
        <v>106.56</v>
      </c>
      <c r="I278" s="47">
        <v>0.33333333333333398</v>
      </c>
      <c r="J278" s="31">
        <v>9</v>
      </c>
      <c r="K278" s="45">
        <v>-0.375</v>
      </c>
      <c r="L278" s="45">
        <v>0.83</v>
      </c>
      <c r="M278" s="45">
        <v>0.75</v>
      </c>
      <c r="N278" s="44">
        <v>80.599999999999994</v>
      </c>
      <c r="O278" s="45">
        <v>86</v>
      </c>
      <c r="P278" s="45">
        <f t="shared" si="64"/>
        <v>-3.9309375000000046</v>
      </c>
      <c r="Q278" s="45">
        <f t="shared" si="65"/>
        <v>-226.42200000000022</v>
      </c>
      <c r="R278" s="55"/>
      <c r="BV278" s="49"/>
      <c r="BW278" s="49"/>
      <c r="BX278" s="49"/>
      <c r="BY278" s="49"/>
      <c r="BZ278" s="49"/>
      <c r="CA278" s="49"/>
      <c r="CB278" s="49"/>
      <c r="CC278" s="49"/>
      <c r="CD278" s="49"/>
      <c r="CE278" s="48"/>
    </row>
    <row r="279" spans="7:83" x14ac:dyDescent="0.25">
      <c r="G279" s="31">
        <v>0.54054054054054046</v>
      </c>
      <c r="H279" s="77">
        <v>106.56</v>
      </c>
      <c r="I279" s="47">
        <v>0.375</v>
      </c>
      <c r="J279" s="31">
        <v>23</v>
      </c>
      <c r="K279" s="45">
        <v>-0.375</v>
      </c>
      <c r="L279" s="45">
        <v>0.83</v>
      </c>
      <c r="M279" s="45">
        <v>0.75</v>
      </c>
      <c r="N279" s="44">
        <v>82.4</v>
      </c>
      <c r="O279" s="45">
        <v>89.6</v>
      </c>
      <c r="P279" s="45">
        <f t="shared" si="64"/>
        <v>3.4340625000000076</v>
      </c>
      <c r="Q279" s="45">
        <f t="shared" si="65"/>
        <v>197.80200000000042</v>
      </c>
      <c r="R279" s="55"/>
      <c r="BV279" s="49"/>
      <c r="BW279" s="49"/>
      <c r="BX279" s="49"/>
      <c r="BY279" s="49"/>
      <c r="BZ279" s="49"/>
      <c r="CA279" s="49"/>
      <c r="CB279" s="49"/>
      <c r="CC279" s="49"/>
      <c r="CD279" s="49"/>
      <c r="CE279" s="48"/>
    </row>
    <row r="280" spans="7:83" x14ac:dyDescent="0.25">
      <c r="G280" s="31">
        <v>0.54054054054054046</v>
      </c>
      <c r="H280" s="77">
        <v>106.56</v>
      </c>
      <c r="I280" s="47">
        <v>0.41666666666666702</v>
      </c>
      <c r="J280" s="31">
        <v>37</v>
      </c>
      <c r="K280" s="45">
        <v>-0.375</v>
      </c>
      <c r="L280" s="45">
        <v>0.83</v>
      </c>
      <c r="M280" s="45">
        <v>0.75</v>
      </c>
      <c r="N280" s="44">
        <v>84.2</v>
      </c>
      <c r="O280" s="45">
        <v>89.6</v>
      </c>
      <c r="P280" s="45">
        <f t="shared" si="64"/>
        <v>13.499062500000006</v>
      </c>
      <c r="Q280" s="45">
        <f t="shared" si="65"/>
        <v>777.54600000000028</v>
      </c>
      <c r="R280" s="55"/>
      <c r="BV280" s="49"/>
      <c r="BW280" s="49"/>
      <c r="BX280" s="49"/>
      <c r="BY280" s="49"/>
      <c r="BZ280" s="49"/>
      <c r="CA280" s="49"/>
      <c r="CB280" s="49"/>
      <c r="CC280" s="49"/>
      <c r="CD280" s="49"/>
      <c r="CE280" s="48"/>
    </row>
    <row r="281" spans="7:83" x14ac:dyDescent="0.25">
      <c r="G281" s="31">
        <v>0.54054054054054046</v>
      </c>
      <c r="H281" s="77">
        <v>106.56</v>
      </c>
      <c r="I281" s="47">
        <v>0.45833333333333398</v>
      </c>
      <c r="J281" s="31">
        <v>50</v>
      </c>
      <c r="K281" s="45">
        <v>-0.375</v>
      </c>
      <c r="L281" s="45">
        <v>0.83</v>
      </c>
      <c r="M281" s="45">
        <v>0.75</v>
      </c>
      <c r="N281" s="44">
        <v>87.8</v>
      </c>
      <c r="O281" s="45">
        <v>98.6</v>
      </c>
      <c r="P281" s="45">
        <f t="shared" si="64"/>
        <v>17.541562500000001</v>
      </c>
      <c r="Q281" s="45">
        <f t="shared" si="65"/>
        <v>1010.3939999999999</v>
      </c>
      <c r="R281" s="55"/>
      <c r="BV281" s="49"/>
      <c r="BW281" s="49"/>
      <c r="BX281" s="49"/>
      <c r="BY281" s="49"/>
      <c r="BZ281" s="49"/>
      <c r="CA281" s="49"/>
      <c r="CB281" s="49"/>
      <c r="CC281" s="49"/>
      <c r="CD281" s="49"/>
      <c r="CE281" s="48"/>
    </row>
    <row r="282" spans="7:83" x14ac:dyDescent="0.25">
      <c r="G282" s="31">
        <v>0.54054054054054046</v>
      </c>
      <c r="H282" s="77">
        <v>106.56</v>
      </c>
      <c r="I282" s="47">
        <v>0.5</v>
      </c>
      <c r="J282" s="31">
        <v>62</v>
      </c>
      <c r="K282" s="45">
        <v>-0.375</v>
      </c>
      <c r="L282" s="45">
        <v>0.83</v>
      </c>
      <c r="M282" s="45">
        <v>0.75</v>
      </c>
      <c r="N282" s="44">
        <v>91.4</v>
      </c>
      <c r="O282" s="45">
        <v>104</v>
      </c>
      <c r="P282" s="45">
        <f t="shared" si="64"/>
        <v>23.661562500000002</v>
      </c>
      <c r="Q282" s="45">
        <f t="shared" si="65"/>
        <v>1362.9059999999999</v>
      </c>
      <c r="R282" s="55"/>
      <c r="BV282" s="49"/>
      <c r="BW282" s="49"/>
      <c r="BX282" s="49"/>
      <c r="BY282" s="49"/>
      <c r="BZ282" s="49"/>
      <c r="CA282" s="49"/>
      <c r="CB282" s="49"/>
      <c r="CC282" s="49"/>
      <c r="CD282" s="49"/>
      <c r="CE282" s="48"/>
    </row>
    <row r="283" spans="7:83" x14ac:dyDescent="0.25">
      <c r="G283" s="31">
        <v>0.54054054054054046</v>
      </c>
      <c r="H283" s="77">
        <v>106.56</v>
      </c>
      <c r="I283" s="47">
        <v>0.54166666666666696</v>
      </c>
      <c r="J283" s="31">
        <v>71</v>
      </c>
      <c r="K283" s="45">
        <v>-0.375</v>
      </c>
      <c r="L283" s="45">
        <v>0.83</v>
      </c>
      <c r="M283" s="45">
        <v>0.75</v>
      </c>
      <c r="N283" s="44">
        <v>96</v>
      </c>
      <c r="O283" s="45">
        <v>104</v>
      </c>
      <c r="P283" s="45">
        <f t="shared" si="64"/>
        <v>32.714062499999997</v>
      </c>
      <c r="Q283" s="45">
        <f t="shared" si="65"/>
        <v>1884.3299999999997</v>
      </c>
      <c r="R283" s="55"/>
      <c r="BV283" s="49"/>
      <c r="BW283" s="49"/>
      <c r="BX283" s="49"/>
      <c r="BY283" s="49"/>
      <c r="BZ283" s="49"/>
      <c r="CA283" s="49"/>
      <c r="CB283" s="49"/>
      <c r="CC283" s="49"/>
      <c r="CD283" s="49"/>
      <c r="CE283" s="48"/>
    </row>
    <row r="284" spans="7:83" x14ac:dyDescent="0.25">
      <c r="G284" s="31">
        <v>0.54054054054054046</v>
      </c>
      <c r="H284" s="77">
        <v>106.56</v>
      </c>
      <c r="I284" s="47">
        <v>0.58333333333333404</v>
      </c>
      <c r="J284" s="31">
        <v>77</v>
      </c>
      <c r="K284" s="45">
        <v>-0.375</v>
      </c>
      <c r="L284" s="45">
        <v>0.83</v>
      </c>
      <c r="M284" s="45">
        <v>0.75</v>
      </c>
      <c r="N284" s="44">
        <v>96.8</v>
      </c>
      <c r="O284" s="45">
        <v>104</v>
      </c>
      <c r="P284" s="45">
        <f t="shared" si="64"/>
        <v>37.049062499999991</v>
      </c>
      <c r="Q284" s="45">
        <f t="shared" si="65"/>
        <v>2134.0259999999994</v>
      </c>
      <c r="R284" s="55"/>
      <c r="BV284" s="49"/>
      <c r="BW284" s="49"/>
      <c r="BX284" s="49"/>
      <c r="BY284" s="49"/>
      <c r="BZ284" s="49"/>
      <c r="CA284" s="49"/>
      <c r="CB284" s="49"/>
      <c r="CC284" s="49"/>
      <c r="CD284" s="49"/>
      <c r="CE284" s="48"/>
    </row>
    <row r="285" spans="7:83" x14ac:dyDescent="0.25">
      <c r="G285" s="31">
        <v>0.54054054054054046</v>
      </c>
      <c r="H285" s="77">
        <v>106.56</v>
      </c>
      <c r="I285" s="47">
        <v>0.625</v>
      </c>
      <c r="J285" s="31">
        <v>78</v>
      </c>
      <c r="K285" s="45">
        <v>-0.375</v>
      </c>
      <c r="L285" s="45">
        <v>0.83</v>
      </c>
      <c r="M285" s="45">
        <v>0.75</v>
      </c>
      <c r="N285" s="44">
        <v>89.6</v>
      </c>
      <c r="O285" s="45">
        <v>102.2</v>
      </c>
      <c r="P285" s="45">
        <f t="shared" si="64"/>
        <v>33.621562499999989</v>
      </c>
      <c r="Q285" s="45">
        <f t="shared" si="65"/>
        <v>1936.6019999999992</v>
      </c>
      <c r="R285" s="55"/>
      <c r="BV285" s="49"/>
      <c r="BW285" s="49"/>
      <c r="BX285" s="49"/>
      <c r="BY285" s="49"/>
      <c r="BZ285" s="49"/>
      <c r="CA285" s="49"/>
      <c r="CB285" s="49"/>
      <c r="CC285" s="49"/>
      <c r="CD285" s="49"/>
      <c r="CE285" s="48"/>
    </row>
    <row r="286" spans="7:83" x14ac:dyDescent="0.25">
      <c r="G286" s="31">
        <v>0.54054054054054046</v>
      </c>
      <c r="H286" s="77">
        <v>106.56</v>
      </c>
      <c r="I286" s="47">
        <v>0.66666666666666696</v>
      </c>
      <c r="J286" s="31">
        <v>74</v>
      </c>
      <c r="K286" s="45">
        <v>-0.375</v>
      </c>
      <c r="L286" s="45">
        <v>0.83</v>
      </c>
      <c r="M286" s="45">
        <v>0.75</v>
      </c>
      <c r="N286" s="44">
        <v>87</v>
      </c>
      <c r="O286" s="45">
        <v>100.4</v>
      </c>
      <c r="P286" s="45">
        <f t="shared" si="64"/>
        <v>30.531562499999996</v>
      </c>
      <c r="Q286" s="45">
        <f t="shared" si="65"/>
        <v>1758.6179999999995</v>
      </c>
      <c r="R286" s="55"/>
      <c r="BV286" s="49"/>
      <c r="BW286" s="49"/>
      <c r="BX286" s="49"/>
      <c r="BY286" s="49"/>
      <c r="BZ286" s="49"/>
      <c r="CA286" s="49"/>
      <c r="CB286" s="49"/>
      <c r="CC286" s="49"/>
      <c r="CD286" s="49"/>
      <c r="CE286" s="48"/>
    </row>
    <row r="287" spans="7:83" x14ac:dyDescent="0.25">
      <c r="G287" s="31">
        <v>0.54054054054054046</v>
      </c>
      <c r="H287" s="77">
        <v>106.56</v>
      </c>
      <c r="I287" s="47">
        <v>0.70833333333333404</v>
      </c>
      <c r="J287" s="31">
        <v>67</v>
      </c>
      <c r="K287" s="45">
        <v>-0.375</v>
      </c>
      <c r="L287" s="45">
        <v>0.83</v>
      </c>
      <c r="M287" s="45">
        <v>0.75</v>
      </c>
      <c r="N287" s="44">
        <v>84.2</v>
      </c>
      <c r="O287" s="45">
        <v>93.2</v>
      </c>
      <c r="P287" s="45">
        <f t="shared" si="64"/>
        <v>29.474062499999999</v>
      </c>
      <c r="Q287" s="45">
        <f t="shared" si="65"/>
        <v>1697.7059999999997</v>
      </c>
      <c r="R287" s="55"/>
      <c r="BV287" s="49"/>
      <c r="BW287" s="49"/>
      <c r="BX287" s="49"/>
      <c r="BY287" s="49"/>
      <c r="BZ287" s="49"/>
      <c r="CA287" s="49"/>
      <c r="CB287" s="49"/>
      <c r="CC287" s="49"/>
      <c r="CD287" s="49"/>
      <c r="CE287" s="48"/>
    </row>
    <row r="288" spans="7:83" x14ac:dyDescent="0.25">
      <c r="G288" s="31">
        <v>0.54054054054054046</v>
      </c>
      <c r="H288" s="77">
        <v>106.56</v>
      </c>
      <c r="I288" s="47">
        <v>0.75</v>
      </c>
      <c r="J288" s="31">
        <v>56</v>
      </c>
      <c r="K288" s="45">
        <v>-0.375</v>
      </c>
      <c r="L288" s="45">
        <v>0.83</v>
      </c>
      <c r="M288" s="45">
        <v>0.75</v>
      </c>
      <c r="N288" s="44">
        <v>82.4</v>
      </c>
      <c r="O288" s="45">
        <v>86</v>
      </c>
      <c r="P288" s="45">
        <f t="shared" si="64"/>
        <v>26.676562500000003</v>
      </c>
      <c r="Q288" s="45">
        <f t="shared" si="65"/>
        <v>1536.5700000000002</v>
      </c>
      <c r="R288" s="55"/>
      <c r="BV288" s="49"/>
      <c r="BW288" s="49"/>
      <c r="BX288" s="49"/>
      <c r="BY288" s="49"/>
      <c r="BZ288" s="49"/>
      <c r="CA288" s="49"/>
      <c r="CB288" s="49"/>
      <c r="CC288" s="49"/>
      <c r="CD288" s="49"/>
      <c r="CE288" s="48"/>
    </row>
    <row r="289" spans="5:83" x14ac:dyDescent="0.25">
      <c r="G289" s="31">
        <v>0.54054054054054046</v>
      </c>
      <c r="H289" s="77">
        <v>106.56</v>
      </c>
      <c r="I289" s="47">
        <v>0.79166666666666696</v>
      </c>
      <c r="J289" s="31">
        <v>42</v>
      </c>
      <c r="K289" s="45">
        <v>-0.375</v>
      </c>
      <c r="L289" s="45">
        <v>0.83</v>
      </c>
      <c r="M289" s="45">
        <v>0.75</v>
      </c>
      <c r="N289" s="44">
        <v>82.4</v>
      </c>
      <c r="O289" s="45">
        <v>82.4</v>
      </c>
      <c r="P289" s="45">
        <f t="shared" si="64"/>
        <v>20.661562499999999</v>
      </c>
      <c r="Q289" s="45">
        <f t="shared" si="65"/>
        <v>1190.106</v>
      </c>
      <c r="R289" s="55"/>
      <c r="BV289" s="49"/>
      <c r="BW289" s="49"/>
      <c r="BX289" s="49"/>
      <c r="BY289" s="49"/>
      <c r="BZ289" s="49"/>
      <c r="CA289" s="49"/>
      <c r="CB289" s="49"/>
      <c r="CC289" s="49"/>
      <c r="CD289" s="49"/>
      <c r="CE289" s="48"/>
    </row>
    <row r="290" spans="5:83" x14ac:dyDescent="0.25">
      <c r="G290" s="31">
        <v>0.54054054054054046</v>
      </c>
      <c r="H290" s="77">
        <v>106.56</v>
      </c>
      <c r="I290" s="47">
        <v>0.83333333333333404</v>
      </c>
      <c r="J290" s="31">
        <v>28</v>
      </c>
      <c r="K290" s="45">
        <v>-0.375</v>
      </c>
      <c r="L290" s="45">
        <v>0.83</v>
      </c>
      <c r="M290" s="45">
        <v>0.75</v>
      </c>
      <c r="N290" s="44">
        <v>80.599999999999994</v>
      </c>
      <c r="O290" s="45">
        <v>80.599999999999994</v>
      </c>
      <c r="P290" s="45">
        <f t="shared" si="64"/>
        <v>11.946562499999999</v>
      </c>
      <c r="Q290" s="45">
        <f t="shared" si="65"/>
        <v>688.12199999999984</v>
      </c>
      <c r="R290" s="55"/>
      <c r="BV290" s="49"/>
      <c r="BW290" s="49"/>
      <c r="BX290" s="49"/>
      <c r="BY290" s="49"/>
      <c r="BZ290" s="49"/>
      <c r="CA290" s="49"/>
      <c r="CB290" s="49"/>
      <c r="CC290" s="49"/>
      <c r="CD290" s="49"/>
      <c r="CE290" s="48"/>
    </row>
    <row r="291" spans="5:83" x14ac:dyDescent="0.25">
      <c r="G291" s="31">
        <v>0.54054054054054046</v>
      </c>
      <c r="H291" s="77">
        <v>106.56</v>
      </c>
      <c r="I291" s="47">
        <v>0.875</v>
      </c>
      <c r="J291" s="31">
        <v>18</v>
      </c>
      <c r="K291" s="45">
        <v>-0.375</v>
      </c>
      <c r="L291" s="45">
        <v>0.83</v>
      </c>
      <c r="M291" s="45">
        <v>0.75</v>
      </c>
      <c r="N291" s="44">
        <v>80.599999999999994</v>
      </c>
      <c r="O291" s="45">
        <v>78.8</v>
      </c>
      <c r="P291" s="45">
        <f t="shared" si="64"/>
        <v>7.071562499999998</v>
      </c>
      <c r="Q291" s="45">
        <f t="shared" si="65"/>
        <v>407.32199999999983</v>
      </c>
      <c r="R291" s="55"/>
      <c r="BV291" s="49"/>
      <c r="BW291" s="49"/>
      <c r="BX291" s="49"/>
      <c r="BY291" s="49"/>
      <c r="BZ291" s="49"/>
      <c r="CA291" s="49"/>
      <c r="CB291" s="49"/>
      <c r="CC291" s="49"/>
      <c r="CD291" s="49"/>
      <c r="CE291" s="48"/>
    </row>
    <row r="292" spans="5:83" x14ac:dyDescent="0.25">
      <c r="G292" s="31">
        <v>0.54054054054054046</v>
      </c>
      <c r="H292" s="77">
        <v>106.56</v>
      </c>
      <c r="I292" s="47">
        <v>0.91666666666666696</v>
      </c>
      <c r="J292" s="31">
        <v>12</v>
      </c>
      <c r="K292" s="45">
        <v>-0.375</v>
      </c>
      <c r="L292" s="45">
        <v>0.83</v>
      </c>
      <c r="M292" s="45">
        <v>0.75</v>
      </c>
      <c r="N292" s="44">
        <v>81</v>
      </c>
      <c r="O292" s="45">
        <v>78.8</v>
      </c>
      <c r="P292" s="45">
        <f t="shared" si="64"/>
        <v>3.6365625000000019</v>
      </c>
      <c r="Q292" s="45">
        <f t="shared" si="65"/>
        <v>209.46600000000007</v>
      </c>
      <c r="R292" s="55"/>
      <c r="BV292" s="49"/>
      <c r="BW292" s="49"/>
      <c r="BX292" s="49"/>
      <c r="BY292" s="49"/>
      <c r="BZ292" s="49"/>
      <c r="CA292" s="49"/>
      <c r="CB292" s="49"/>
      <c r="CC292" s="49"/>
      <c r="CD292" s="49"/>
      <c r="CE292" s="48"/>
    </row>
    <row r="293" spans="5:83" x14ac:dyDescent="0.25">
      <c r="G293" s="31">
        <v>0.54054054054054046</v>
      </c>
      <c r="H293" s="77">
        <v>106.56</v>
      </c>
      <c r="I293" s="47">
        <v>0.95833333333333404</v>
      </c>
      <c r="J293" s="31">
        <v>8</v>
      </c>
      <c r="K293" s="45">
        <v>-0.375</v>
      </c>
      <c r="L293" s="45">
        <v>0.83</v>
      </c>
      <c r="M293" s="45">
        <v>0.75</v>
      </c>
      <c r="N293" s="44">
        <v>80.599999999999994</v>
      </c>
      <c r="O293" s="45">
        <v>78.8</v>
      </c>
      <c r="P293" s="45">
        <f t="shared" si="64"/>
        <v>0.84656249999999744</v>
      </c>
      <c r="Q293" s="45">
        <f t="shared" si="65"/>
        <v>48.761999999999844</v>
      </c>
      <c r="R293" s="55"/>
      <c r="BV293" s="49"/>
      <c r="BW293" s="49"/>
      <c r="BX293" s="49"/>
      <c r="BY293" s="49"/>
      <c r="BZ293" s="49"/>
      <c r="CA293" s="49"/>
      <c r="CB293" s="49"/>
      <c r="CC293" s="49"/>
      <c r="CD293" s="49"/>
      <c r="CE293" s="48"/>
    </row>
    <row r="294" spans="5:83" x14ac:dyDescent="0.25">
      <c r="G294" s="31">
        <v>0.54054054054054046</v>
      </c>
      <c r="H294" s="77">
        <v>106.56</v>
      </c>
      <c r="I294" s="47">
        <v>1</v>
      </c>
      <c r="J294" s="31">
        <v>5</v>
      </c>
      <c r="K294" s="45">
        <v>-0.375</v>
      </c>
      <c r="L294" s="45">
        <v>0.83</v>
      </c>
      <c r="M294" s="45">
        <v>0.75</v>
      </c>
      <c r="N294" s="44">
        <v>80.599999999999994</v>
      </c>
      <c r="O294" s="45">
        <v>77</v>
      </c>
      <c r="P294" s="45">
        <f t="shared" si="64"/>
        <v>0.32906249999999515</v>
      </c>
      <c r="Q294" s="45">
        <f t="shared" si="65"/>
        <v>18.953999999999716</v>
      </c>
      <c r="R294" s="55"/>
      <c r="BV294" s="49"/>
      <c r="BW294" s="49"/>
      <c r="BX294" s="49"/>
      <c r="BY294" s="49"/>
      <c r="BZ294" s="49"/>
      <c r="CA294" s="49"/>
      <c r="CB294" s="49"/>
      <c r="CC294" s="49"/>
      <c r="CD294" s="49"/>
      <c r="CE294" s="48"/>
    </row>
    <row r="295" spans="5:83" x14ac:dyDescent="0.25"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55"/>
      <c r="Q295" s="55"/>
      <c r="R295" s="55"/>
      <c r="BV295" s="49"/>
      <c r="BW295" s="49"/>
      <c r="BX295" s="49"/>
      <c r="BY295" s="49"/>
      <c r="BZ295" s="49"/>
      <c r="CA295" s="49"/>
      <c r="CB295" s="49"/>
      <c r="CC295" s="49"/>
      <c r="CD295" s="49"/>
      <c r="CE295" s="48"/>
    </row>
    <row r="296" spans="5:83" x14ac:dyDescent="0.25"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55"/>
      <c r="BV296" s="49"/>
      <c r="BW296" s="49"/>
      <c r="BX296" s="49"/>
      <c r="BY296" s="49"/>
      <c r="BZ296" s="49"/>
      <c r="CA296" s="49"/>
      <c r="CB296" s="49"/>
      <c r="CC296" s="49"/>
      <c r="CD296" s="49"/>
      <c r="CE296" s="48"/>
    </row>
    <row r="297" spans="5:83" x14ac:dyDescent="0.25"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55"/>
      <c r="Q297" s="55"/>
      <c r="R297" s="55"/>
      <c r="BV297" s="49"/>
      <c r="BW297" s="49"/>
      <c r="BX297" s="49"/>
      <c r="BY297" s="49"/>
      <c r="BZ297" s="49"/>
      <c r="CA297" s="49"/>
      <c r="CB297" s="49"/>
      <c r="CC297" s="49"/>
      <c r="CD297" s="49"/>
      <c r="CE297" s="48"/>
    </row>
    <row r="298" spans="5:83" x14ac:dyDescent="0.25">
      <c r="G298" s="65"/>
      <c r="H298" s="65"/>
      <c r="I298" s="65"/>
      <c r="J298" s="65"/>
      <c r="K298" s="83" t="s">
        <v>67</v>
      </c>
      <c r="L298" s="83"/>
      <c r="M298" s="83"/>
      <c r="N298" s="83"/>
      <c r="O298" s="83"/>
      <c r="P298" s="83"/>
      <c r="Q298" s="83"/>
      <c r="R298" s="55"/>
      <c r="BV298" s="49"/>
      <c r="BW298" s="49"/>
      <c r="BX298" s="49"/>
      <c r="BY298" s="49"/>
      <c r="BZ298" s="49"/>
      <c r="CA298" s="49"/>
      <c r="CB298" s="49"/>
      <c r="CC298" s="49"/>
      <c r="CD298" s="49"/>
      <c r="CE298" s="48"/>
    </row>
    <row r="299" spans="5:83" x14ac:dyDescent="0.25">
      <c r="G299" s="31" t="s">
        <v>27</v>
      </c>
      <c r="H299" s="31" t="s">
        <v>26</v>
      </c>
      <c r="I299" s="31" t="s">
        <v>14</v>
      </c>
      <c r="J299" s="31" t="s">
        <v>15</v>
      </c>
      <c r="K299" s="44" t="s">
        <v>16</v>
      </c>
      <c r="L299" s="44" t="s">
        <v>17</v>
      </c>
      <c r="M299" s="44" t="s">
        <v>63</v>
      </c>
      <c r="N299" s="44" t="s">
        <v>18</v>
      </c>
      <c r="O299" s="45" t="s">
        <v>25</v>
      </c>
      <c r="P299" s="45" t="s">
        <v>19</v>
      </c>
      <c r="Q299" s="45" t="s">
        <v>20</v>
      </c>
      <c r="R299" s="55"/>
      <c r="BV299" s="49"/>
      <c r="BW299" s="49"/>
      <c r="BX299" s="49"/>
      <c r="BY299" s="49"/>
      <c r="BZ299" s="49"/>
      <c r="CA299" s="49"/>
      <c r="CB299" s="49"/>
      <c r="CC299" s="49"/>
      <c r="CD299" s="49"/>
      <c r="CE299" s="48"/>
    </row>
    <row r="300" spans="5:83" x14ac:dyDescent="0.25">
      <c r="G300" s="31">
        <v>0.54054054054054046</v>
      </c>
      <c r="H300" s="77">
        <v>1370.4</v>
      </c>
      <c r="I300" s="47">
        <v>4.1666666666666664E-2</v>
      </c>
      <c r="J300" s="31">
        <v>2</v>
      </c>
      <c r="K300" s="45">
        <v>-0.375</v>
      </c>
      <c r="L300" s="45">
        <v>0.83</v>
      </c>
      <c r="M300" s="45">
        <v>0.75</v>
      </c>
      <c r="N300" s="44">
        <v>80</v>
      </c>
      <c r="O300" s="45">
        <v>78.8</v>
      </c>
      <c r="P300" s="45">
        <f t="shared" ref="P300:P323" si="66">((J300+K300)*L300+(78-O300)+(N300-85))*M300</f>
        <v>-3.3384374999999977</v>
      </c>
      <c r="Q300" s="45">
        <f t="shared" ref="Q300:Q323" si="67">P300*H300*G300</f>
        <v>-2472.9701351351332</v>
      </c>
      <c r="R300" s="55"/>
      <c r="BV300" s="49"/>
      <c r="BW300" s="49"/>
      <c r="BX300" s="49"/>
      <c r="BY300" s="49"/>
      <c r="BZ300" s="49"/>
      <c r="CA300" s="49"/>
      <c r="CB300" s="49"/>
      <c r="CC300" s="49"/>
      <c r="CD300" s="49"/>
      <c r="CE300" s="48"/>
    </row>
    <row r="301" spans="5:83" x14ac:dyDescent="0.25">
      <c r="G301" s="31">
        <v>0.54054054054054046</v>
      </c>
      <c r="H301" s="77">
        <v>1370.4</v>
      </c>
      <c r="I301" s="47">
        <v>8.3333333333333329E-2</v>
      </c>
      <c r="J301" s="31">
        <v>0</v>
      </c>
      <c r="K301" s="45">
        <v>-0.375</v>
      </c>
      <c r="L301" s="45">
        <v>0.83</v>
      </c>
      <c r="M301" s="45">
        <v>0.75</v>
      </c>
      <c r="N301" s="44">
        <v>78.8</v>
      </c>
      <c r="O301" s="45">
        <v>78.8</v>
      </c>
      <c r="P301" s="45">
        <f t="shared" si="66"/>
        <v>-5.4834375</v>
      </c>
      <c r="Q301" s="45">
        <f t="shared" si="67"/>
        <v>-4061.8933783783782</v>
      </c>
      <c r="R301" s="55"/>
      <c r="BV301" s="49"/>
      <c r="BW301" s="49"/>
      <c r="BX301" s="49"/>
      <c r="BY301" s="49"/>
      <c r="BZ301" s="49"/>
      <c r="CA301" s="49"/>
      <c r="CB301" s="49"/>
      <c r="CC301" s="49"/>
      <c r="CD301" s="49"/>
      <c r="CE301" s="48"/>
    </row>
    <row r="302" spans="5:83" x14ac:dyDescent="0.25">
      <c r="G302" s="31">
        <v>0.54054054054054046</v>
      </c>
      <c r="H302" s="77">
        <v>1370.4</v>
      </c>
      <c r="I302" s="47">
        <v>0.125</v>
      </c>
      <c r="J302" s="31">
        <v>-2</v>
      </c>
      <c r="K302" s="45">
        <v>-0.375</v>
      </c>
      <c r="L302" s="45">
        <v>0.83</v>
      </c>
      <c r="M302" s="45">
        <v>0.75</v>
      </c>
      <c r="N302" s="44">
        <v>78.8</v>
      </c>
      <c r="O302" s="45">
        <v>78.8</v>
      </c>
      <c r="P302" s="45">
        <f t="shared" si="66"/>
        <v>-6.7284375000000001</v>
      </c>
      <c r="Q302" s="45">
        <f t="shared" si="67"/>
        <v>-4984.1355405405402</v>
      </c>
      <c r="R302" s="55"/>
      <c r="BV302" s="49"/>
      <c r="BW302" s="49"/>
      <c r="BX302" s="49"/>
      <c r="BY302" s="49"/>
      <c r="BZ302" s="49"/>
      <c r="CA302" s="49"/>
      <c r="CB302" s="49"/>
      <c r="CC302" s="49"/>
      <c r="CD302" s="49"/>
      <c r="CE302" s="48"/>
    </row>
    <row r="303" spans="5:83" x14ac:dyDescent="0.25">
      <c r="G303" s="31">
        <v>0.54054054054054046</v>
      </c>
      <c r="H303" s="77">
        <v>1370.4</v>
      </c>
      <c r="I303" s="47">
        <v>0.16666666666666699</v>
      </c>
      <c r="J303" s="31">
        <v>-3</v>
      </c>
      <c r="K303" s="45">
        <v>-0.375</v>
      </c>
      <c r="L303" s="45">
        <v>0.83</v>
      </c>
      <c r="M303" s="45">
        <v>0.75</v>
      </c>
      <c r="N303" s="44">
        <v>80</v>
      </c>
      <c r="O303" s="45">
        <v>77</v>
      </c>
      <c r="P303" s="45">
        <f t="shared" si="66"/>
        <v>-5.1009374999999997</v>
      </c>
      <c r="Q303" s="45">
        <f t="shared" si="67"/>
        <v>-3778.553918918918</v>
      </c>
      <c r="R303" s="55"/>
      <c r="BV303" s="49"/>
      <c r="BW303" s="49"/>
      <c r="BX303" s="49"/>
      <c r="BY303" s="49"/>
      <c r="BZ303" s="49"/>
      <c r="CA303" s="49"/>
      <c r="CB303" s="49"/>
      <c r="CC303" s="49"/>
      <c r="CD303" s="49"/>
      <c r="CE303" s="48"/>
    </row>
    <row r="304" spans="5:83" x14ac:dyDescent="0.25">
      <c r="G304" s="31">
        <v>0.54054054054054046</v>
      </c>
      <c r="H304" s="77">
        <v>1370.4</v>
      </c>
      <c r="I304" s="47">
        <v>0.20833333333333401</v>
      </c>
      <c r="J304" s="31">
        <v>-4</v>
      </c>
      <c r="K304" s="45">
        <v>-0.375</v>
      </c>
      <c r="L304" s="45">
        <v>0.83</v>
      </c>
      <c r="M304" s="45">
        <v>0.75</v>
      </c>
      <c r="N304" s="44">
        <v>78.8</v>
      </c>
      <c r="O304" s="45">
        <v>77</v>
      </c>
      <c r="P304" s="45">
        <f t="shared" si="66"/>
        <v>-6.6234375000000014</v>
      </c>
      <c r="Q304" s="45">
        <f t="shared" si="67"/>
        <v>-4906.3560810810814</v>
      </c>
      <c r="R304" s="55"/>
      <c r="BV304" s="49"/>
      <c r="BW304" s="49"/>
      <c r="BX304" s="49"/>
      <c r="BY304" s="49"/>
      <c r="BZ304" s="49"/>
      <c r="CA304" s="49"/>
      <c r="CB304" s="49"/>
      <c r="CC304" s="49"/>
      <c r="CD304" s="49"/>
      <c r="CE304" s="48"/>
    </row>
    <row r="305" spans="7:83" x14ac:dyDescent="0.25">
      <c r="G305" s="31">
        <v>0.54054054054054046</v>
      </c>
      <c r="H305" s="77">
        <v>1370.4</v>
      </c>
      <c r="I305" s="47">
        <v>0.25</v>
      </c>
      <c r="J305" s="31">
        <v>-4</v>
      </c>
      <c r="K305" s="45">
        <v>-0.375</v>
      </c>
      <c r="L305" s="45">
        <v>0.83</v>
      </c>
      <c r="M305" s="45">
        <v>0.75</v>
      </c>
      <c r="N305" s="44">
        <v>78.8</v>
      </c>
      <c r="O305" s="45">
        <v>78.8</v>
      </c>
      <c r="P305" s="45">
        <f t="shared" si="66"/>
        <v>-7.9734374999999993</v>
      </c>
      <c r="Q305" s="45">
        <f t="shared" si="67"/>
        <v>-5906.3777027027018</v>
      </c>
      <c r="R305" s="55"/>
      <c r="BV305" s="49"/>
      <c r="BW305" s="49"/>
      <c r="BX305" s="49"/>
      <c r="BY305" s="49"/>
      <c r="BZ305" s="49"/>
      <c r="CA305" s="49"/>
      <c r="CB305" s="49"/>
      <c r="CC305" s="49"/>
      <c r="CD305" s="49"/>
      <c r="CE305" s="48"/>
    </row>
    <row r="306" spans="7:83" x14ac:dyDescent="0.25">
      <c r="G306" s="31">
        <v>0.54054054054054046</v>
      </c>
      <c r="H306" s="77">
        <v>1370.4</v>
      </c>
      <c r="I306" s="47">
        <v>0.29166666666666702</v>
      </c>
      <c r="J306" s="31">
        <v>-1</v>
      </c>
      <c r="K306" s="45">
        <v>-0.375</v>
      </c>
      <c r="L306" s="45">
        <v>0.83</v>
      </c>
      <c r="M306" s="45">
        <v>0.75</v>
      </c>
      <c r="N306" s="44">
        <v>80.599999999999994</v>
      </c>
      <c r="O306" s="45">
        <v>82.4</v>
      </c>
      <c r="P306" s="45">
        <f t="shared" si="66"/>
        <v>-7.4559375000000081</v>
      </c>
      <c r="Q306" s="45">
        <f t="shared" si="67"/>
        <v>-5523.0360810810871</v>
      </c>
      <c r="R306" s="55"/>
      <c r="BV306" s="49"/>
      <c r="BW306" s="49"/>
      <c r="BX306" s="49"/>
      <c r="BY306" s="49"/>
      <c r="BZ306" s="49"/>
      <c r="CA306" s="49"/>
      <c r="CB306" s="49"/>
      <c r="CC306" s="49"/>
      <c r="CD306" s="49"/>
      <c r="CE306" s="48"/>
    </row>
    <row r="307" spans="7:83" x14ac:dyDescent="0.25">
      <c r="G307" s="31">
        <v>0.54054054054054046</v>
      </c>
      <c r="H307" s="77">
        <v>1370.4</v>
      </c>
      <c r="I307" s="47">
        <v>0.33333333333333398</v>
      </c>
      <c r="J307" s="31">
        <v>9</v>
      </c>
      <c r="K307" s="45">
        <v>-0.375</v>
      </c>
      <c r="L307" s="45">
        <v>0.83</v>
      </c>
      <c r="M307" s="45">
        <v>0.75</v>
      </c>
      <c r="N307" s="44">
        <v>80.599999999999994</v>
      </c>
      <c r="O307" s="45">
        <v>86</v>
      </c>
      <c r="P307" s="45">
        <f t="shared" si="66"/>
        <v>-3.9309375000000046</v>
      </c>
      <c r="Q307" s="45">
        <f t="shared" si="67"/>
        <v>-2911.8685135135165</v>
      </c>
      <c r="R307" s="55"/>
      <c r="BV307" s="49"/>
      <c r="BW307" s="49"/>
      <c r="BX307" s="49"/>
      <c r="BY307" s="49"/>
      <c r="BZ307" s="49"/>
      <c r="CA307" s="49"/>
      <c r="CB307" s="49"/>
      <c r="CC307" s="49"/>
      <c r="CD307" s="49"/>
      <c r="CE307" s="48"/>
    </row>
    <row r="308" spans="7:83" x14ac:dyDescent="0.25">
      <c r="G308" s="31">
        <v>0.54054054054054046</v>
      </c>
      <c r="H308" s="77">
        <v>1370.4</v>
      </c>
      <c r="I308" s="47">
        <v>0.375</v>
      </c>
      <c r="J308" s="31">
        <v>23</v>
      </c>
      <c r="K308" s="45">
        <v>-0.375</v>
      </c>
      <c r="L308" s="45">
        <v>0.83</v>
      </c>
      <c r="M308" s="45">
        <v>0.75</v>
      </c>
      <c r="N308" s="44">
        <v>82.4</v>
      </c>
      <c r="O308" s="45">
        <v>89.6</v>
      </c>
      <c r="P308" s="45">
        <f t="shared" si="66"/>
        <v>3.4340625000000076</v>
      </c>
      <c r="Q308" s="45">
        <f t="shared" si="67"/>
        <v>2543.8050000000053</v>
      </c>
      <c r="R308" s="55"/>
      <c r="BV308" s="49"/>
      <c r="BW308" s="49"/>
      <c r="BX308" s="49"/>
      <c r="BY308" s="49"/>
      <c r="BZ308" s="49"/>
      <c r="CA308" s="49"/>
      <c r="CB308" s="49"/>
      <c r="CC308" s="49"/>
      <c r="CD308" s="49"/>
      <c r="CE308" s="48"/>
    </row>
    <row r="309" spans="7:83" x14ac:dyDescent="0.25">
      <c r="G309" s="31">
        <v>0.54054054054054046</v>
      </c>
      <c r="H309" s="77">
        <v>1370.4</v>
      </c>
      <c r="I309" s="47">
        <v>0.41666666666666702</v>
      </c>
      <c r="J309" s="31">
        <v>37</v>
      </c>
      <c r="K309" s="45">
        <v>-0.375</v>
      </c>
      <c r="L309" s="45">
        <v>0.83</v>
      </c>
      <c r="M309" s="45">
        <v>0.75</v>
      </c>
      <c r="N309" s="44">
        <v>84.2</v>
      </c>
      <c r="O309" s="45">
        <v>89.6</v>
      </c>
      <c r="P309" s="45">
        <f t="shared" si="66"/>
        <v>13.499062500000006</v>
      </c>
      <c r="Q309" s="45">
        <f t="shared" si="67"/>
        <v>9999.5217567567597</v>
      </c>
      <c r="R309" s="55"/>
      <c r="BV309" s="49"/>
      <c r="BW309" s="49"/>
      <c r="BX309" s="49"/>
      <c r="BY309" s="49"/>
      <c r="BZ309" s="49"/>
      <c r="CA309" s="49"/>
      <c r="CB309" s="49"/>
      <c r="CC309" s="49"/>
      <c r="CD309" s="49"/>
      <c r="CE309" s="48"/>
    </row>
    <row r="310" spans="7:83" x14ac:dyDescent="0.25">
      <c r="G310" s="31">
        <v>0.54054054054054046</v>
      </c>
      <c r="H310" s="77">
        <v>1370.4</v>
      </c>
      <c r="I310" s="47">
        <v>0.45833333333333398</v>
      </c>
      <c r="J310" s="31">
        <v>50</v>
      </c>
      <c r="K310" s="45">
        <v>-0.375</v>
      </c>
      <c r="L310" s="45">
        <v>0.83</v>
      </c>
      <c r="M310" s="45">
        <v>0.75</v>
      </c>
      <c r="N310" s="44">
        <v>87.8</v>
      </c>
      <c r="O310" s="45">
        <v>98.6</v>
      </c>
      <c r="P310" s="45">
        <f t="shared" si="66"/>
        <v>17.541562500000001</v>
      </c>
      <c r="Q310" s="45">
        <f t="shared" si="67"/>
        <v>12994.030945945946</v>
      </c>
      <c r="R310" s="55"/>
      <c r="BV310" s="49"/>
      <c r="BW310" s="49"/>
      <c r="BX310" s="49"/>
      <c r="BY310" s="49"/>
      <c r="BZ310" s="49"/>
      <c r="CA310" s="49"/>
      <c r="CB310" s="49"/>
      <c r="CC310" s="49"/>
      <c r="CD310" s="49"/>
      <c r="CE310" s="48"/>
    </row>
    <row r="311" spans="7:83" x14ac:dyDescent="0.25">
      <c r="G311" s="31">
        <v>0.54054054054054046</v>
      </c>
      <c r="H311" s="77">
        <v>1370.4</v>
      </c>
      <c r="I311" s="47">
        <v>0.5</v>
      </c>
      <c r="J311" s="31">
        <v>62</v>
      </c>
      <c r="K311" s="45">
        <v>-0.375</v>
      </c>
      <c r="L311" s="45">
        <v>0.83</v>
      </c>
      <c r="M311" s="45">
        <v>0.75</v>
      </c>
      <c r="N311" s="44">
        <v>91.4</v>
      </c>
      <c r="O311" s="45">
        <v>104</v>
      </c>
      <c r="P311" s="45">
        <f t="shared" si="66"/>
        <v>23.661562500000002</v>
      </c>
      <c r="Q311" s="45">
        <f t="shared" si="67"/>
        <v>17527.462297297297</v>
      </c>
      <c r="R311" s="55"/>
      <c r="BV311" s="49"/>
      <c r="BW311" s="49"/>
      <c r="BX311" s="49"/>
      <c r="BY311" s="49"/>
      <c r="BZ311" s="49"/>
      <c r="CA311" s="49"/>
      <c r="CB311" s="49"/>
      <c r="CC311" s="49"/>
      <c r="CD311" s="49"/>
      <c r="CE311" s="48"/>
    </row>
    <row r="312" spans="7:83" x14ac:dyDescent="0.25">
      <c r="G312" s="31">
        <v>0.54054054054054046</v>
      </c>
      <c r="H312" s="77">
        <v>1370.4</v>
      </c>
      <c r="I312" s="47">
        <v>0.54166666666666696</v>
      </c>
      <c r="J312" s="31">
        <v>71</v>
      </c>
      <c r="K312" s="45">
        <v>-0.375</v>
      </c>
      <c r="L312" s="45">
        <v>0.83</v>
      </c>
      <c r="M312" s="45">
        <v>0.75</v>
      </c>
      <c r="N312" s="44">
        <v>96</v>
      </c>
      <c r="O312" s="45">
        <v>104</v>
      </c>
      <c r="P312" s="45">
        <f t="shared" si="66"/>
        <v>32.714062499999997</v>
      </c>
      <c r="Q312" s="45">
        <f t="shared" si="67"/>
        <v>24233.162837837834</v>
      </c>
      <c r="R312" s="55"/>
      <c r="BV312" s="49"/>
      <c r="BW312" s="49"/>
      <c r="BX312" s="49"/>
      <c r="BY312" s="49"/>
      <c r="BZ312" s="49"/>
      <c r="CA312" s="49"/>
      <c r="CB312" s="49"/>
      <c r="CC312" s="49"/>
      <c r="CD312" s="49"/>
      <c r="CE312" s="48"/>
    </row>
    <row r="313" spans="7:83" x14ac:dyDescent="0.25">
      <c r="G313" s="31">
        <v>0.54054054054054046</v>
      </c>
      <c r="H313" s="77">
        <v>1370.4</v>
      </c>
      <c r="I313" s="47">
        <v>0.58333333333333404</v>
      </c>
      <c r="J313" s="31">
        <v>77</v>
      </c>
      <c r="K313" s="45">
        <v>-0.375</v>
      </c>
      <c r="L313" s="45">
        <v>0.83</v>
      </c>
      <c r="M313" s="45">
        <v>0.75</v>
      </c>
      <c r="N313" s="44">
        <v>96.8</v>
      </c>
      <c r="O313" s="45">
        <v>104</v>
      </c>
      <c r="P313" s="45">
        <f t="shared" si="66"/>
        <v>37.049062499999991</v>
      </c>
      <c r="Q313" s="45">
        <f t="shared" si="67"/>
        <v>27444.343378378369</v>
      </c>
      <c r="R313" s="55"/>
      <c r="BV313" s="49"/>
      <c r="BW313" s="49"/>
      <c r="BX313" s="49"/>
      <c r="BY313" s="49"/>
      <c r="BZ313" s="49"/>
      <c r="CA313" s="49"/>
      <c r="CB313" s="49"/>
      <c r="CC313" s="49"/>
      <c r="CD313" s="49"/>
      <c r="CE313" s="48"/>
    </row>
    <row r="314" spans="7:83" x14ac:dyDescent="0.25">
      <c r="G314" s="31">
        <v>0.54054054054054046</v>
      </c>
      <c r="H314" s="77">
        <v>1370.4</v>
      </c>
      <c r="I314" s="47">
        <v>0.625</v>
      </c>
      <c r="J314" s="31">
        <v>78</v>
      </c>
      <c r="K314" s="45">
        <v>-0.375</v>
      </c>
      <c r="L314" s="45">
        <v>0.83</v>
      </c>
      <c r="M314" s="45">
        <v>0.75</v>
      </c>
      <c r="N314" s="44">
        <v>89.6</v>
      </c>
      <c r="O314" s="45">
        <v>102.2</v>
      </c>
      <c r="P314" s="45">
        <f t="shared" si="66"/>
        <v>33.621562499999989</v>
      </c>
      <c r="Q314" s="45">
        <f t="shared" si="67"/>
        <v>24905.399594594586</v>
      </c>
      <c r="R314" s="55"/>
      <c r="BV314" s="49"/>
      <c r="BW314" s="49"/>
      <c r="BX314" s="49"/>
      <c r="BY314" s="49"/>
      <c r="BZ314" s="49"/>
      <c r="CA314" s="49"/>
      <c r="CB314" s="49"/>
      <c r="CC314" s="49"/>
      <c r="CD314" s="49"/>
      <c r="CE314" s="48"/>
    </row>
    <row r="315" spans="7:83" x14ac:dyDescent="0.25">
      <c r="G315" s="31">
        <v>0.54054054054054046</v>
      </c>
      <c r="H315" s="77">
        <v>1370.4</v>
      </c>
      <c r="I315" s="47">
        <v>0.66666666666666696</v>
      </c>
      <c r="J315" s="31">
        <v>74</v>
      </c>
      <c r="K315" s="45">
        <v>-0.375</v>
      </c>
      <c r="L315" s="45">
        <v>0.83</v>
      </c>
      <c r="M315" s="45">
        <v>0.75</v>
      </c>
      <c r="N315" s="44">
        <v>87</v>
      </c>
      <c r="O315" s="45">
        <v>100.4</v>
      </c>
      <c r="P315" s="45">
        <f t="shared" si="66"/>
        <v>30.531562499999996</v>
      </c>
      <c r="Q315" s="45">
        <f t="shared" si="67"/>
        <v>22616.461216216212</v>
      </c>
      <c r="R315" s="55"/>
      <c r="BV315" s="49"/>
      <c r="BW315" s="49"/>
      <c r="BX315" s="49"/>
      <c r="BY315" s="49"/>
      <c r="BZ315" s="49"/>
      <c r="CA315" s="49"/>
      <c r="CB315" s="49"/>
      <c r="CC315" s="49"/>
      <c r="CD315" s="49"/>
      <c r="CE315" s="48"/>
    </row>
    <row r="316" spans="7:83" x14ac:dyDescent="0.25">
      <c r="G316" s="31">
        <v>0.54054054054054046</v>
      </c>
      <c r="H316" s="77">
        <v>1370.4</v>
      </c>
      <c r="I316" s="47">
        <v>0.70833333333333404</v>
      </c>
      <c r="J316" s="31">
        <v>67</v>
      </c>
      <c r="K316" s="45">
        <v>-0.375</v>
      </c>
      <c r="L316" s="45">
        <v>0.83</v>
      </c>
      <c r="M316" s="45">
        <v>0.75</v>
      </c>
      <c r="N316" s="44">
        <v>84.2</v>
      </c>
      <c r="O316" s="45">
        <v>93.2</v>
      </c>
      <c r="P316" s="45">
        <f t="shared" si="66"/>
        <v>29.474062499999999</v>
      </c>
      <c r="Q316" s="45">
        <f t="shared" si="67"/>
        <v>21833.110945945944</v>
      </c>
      <c r="R316" s="55"/>
      <c r="BV316" s="49"/>
      <c r="BW316" s="49"/>
      <c r="BX316" s="49"/>
      <c r="BY316" s="49"/>
      <c r="BZ316" s="49"/>
      <c r="CA316" s="49"/>
      <c r="CB316" s="49"/>
      <c r="CC316" s="49"/>
      <c r="CD316" s="49"/>
      <c r="CE316" s="48"/>
    </row>
    <row r="317" spans="7:83" x14ac:dyDescent="0.25">
      <c r="G317" s="31">
        <v>0.54054054054054046</v>
      </c>
      <c r="H317" s="77">
        <v>1370.4</v>
      </c>
      <c r="I317" s="47">
        <v>0.75</v>
      </c>
      <c r="J317" s="31">
        <v>56</v>
      </c>
      <c r="K317" s="45">
        <v>-0.375</v>
      </c>
      <c r="L317" s="45">
        <v>0.83</v>
      </c>
      <c r="M317" s="45">
        <v>0.75</v>
      </c>
      <c r="N317" s="44">
        <v>82.4</v>
      </c>
      <c r="O317" s="45">
        <v>86</v>
      </c>
      <c r="P317" s="45">
        <f t="shared" si="66"/>
        <v>26.676562500000003</v>
      </c>
      <c r="Q317" s="45">
        <f t="shared" si="67"/>
        <v>19760.843918918919</v>
      </c>
      <c r="R317" s="55"/>
      <c r="BV317" s="49"/>
      <c r="BW317" s="49"/>
      <c r="BX317" s="49"/>
      <c r="BY317" s="49"/>
      <c r="BZ317" s="49"/>
      <c r="CA317" s="49"/>
      <c r="CB317" s="49"/>
      <c r="CC317" s="49"/>
      <c r="CD317" s="49"/>
      <c r="CE317" s="48"/>
    </row>
    <row r="318" spans="7:83" x14ac:dyDescent="0.25">
      <c r="G318" s="31">
        <v>0.54054054054054046</v>
      </c>
      <c r="H318" s="77">
        <v>1370.4</v>
      </c>
      <c r="I318" s="47">
        <v>0.79166666666666696</v>
      </c>
      <c r="J318" s="31">
        <v>42</v>
      </c>
      <c r="K318" s="45">
        <v>-0.375</v>
      </c>
      <c r="L318" s="45">
        <v>0.83</v>
      </c>
      <c r="M318" s="45">
        <v>0.75</v>
      </c>
      <c r="N318" s="44">
        <v>82.4</v>
      </c>
      <c r="O318" s="45">
        <v>82.4</v>
      </c>
      <c r="P318" s="45">
        <f t="shared" si="66"/>
        <v>20.661562499999999</v>
      </c>
      <c r="Q318" s="45">
        <f t="shared" si="67"/>
        <v>15305.192027027026</v>
      </c>
      <c r="R318" s="55"/>
      <c r="BV318" s="49"/>
      <c r="BW318" s="49"/>
      <c r="BX318" s="49"/>
      <c r="BY318" s="49"/>
      <c r="BZ318" s="49"/>
      <c r="CA318" s="49"/>
      <c r="CB318" s="49"/>
      <c r="CC318" s="49"/>
      <c r="CD318" s="49"/>
      <c r="CE318" s="48"/>
    </row>
    <row r="319" spans="7:83" x14ac:dyDescent="0.25">
      <c r="G319" s="31">
        <v>0.54054054054054046</v>
      </c>
      <c r="H319" s="77">
        <v>1370.4</v>
      </c>
      <c r="I319" s="47">
        <v>0.83333333333333404</v>
      </c>
      <c r="J319" s="31">
        <v>28</v>
      </c>
      <c r="K319" s="45">
        <v>-0.375</v>
      </c>
      <c r="L319" s="45">
        <v>0.83</v>
      </c>
      <c r="M319" s="45">
        <v>0.75</v>
      </c>
      <c r="N319" s="44">
        <v>80.599999999999994</v>
      </c>
      <c r="O319" s="45">
        <v>80.599999999999994</v>
      </c>
      <c r="P319" s="45">
        <f t="shared" si="66"/>
        <v>11.946562499999999</v>
      </c>
      <c r="Q319" s="45">
        <f t="shared" si="67"/>
        <v>8849.4968918918894</v>
      </c>
      <c r="R319" s="55"/>
      <c r="BV319" s="49"/>
      <c r="BW319" s="49"/>
      <c r="BX319" s="49"/>
      <c r="BY319" s="49"/>
      <c r="BZ319" s="49"/>
      <c r="CA319" s="49"/>
      <c r="CB319" s="49"/>
      <c r="CC319" s="49"/>
      <c r="CD319" s="49"/>
      <c r="CE319" s="48"/>
    </row>
    <row r="320" spans="7:83" x14ac:dyDescent="0.25">
      <c r="G320" s="31">
        <v>0.54054054054054046</v>
      </c>
      <c r="H320" s="77">
        <v>1370.4</v>
      </c>
      <c r="I320" s="47">
        <v>0.875</v>
      </c>
      <c r="J320" s="31">
        <v>18</v>
      </c>
      <c r="K320" s="45">
        <v>-0.375</v>
      </c>
      <c r="L320" s="45">
        <v>0.83</v>
      </c>
      <c r="M320" s="45">
        <v>0.75</v>
      </c>
      <c r="N320" s="44">
        <v>80.599999999999994</v>
      </c>
      <c r="O320" s="45">
        <v>78.8</v>
      </c>
      <c r="P320" s="45">
        <f t="shared" si="66"/>
        <v>7.071562499999998</v>
      </c>
      <c r="Q320" s="45">
        <f t="shared" si="67"/>
        <v>5238.3077027027011</v>
      </c>
      <c r="R320" s="55"/>
      <c r="BV320" s="49"/>
      <c r="BW320" s="49"/>
      <c r="BX320" s="49"/>
      <c r="BY320" s="49"/>
      <c r="BZ320" s="49"/>
      <c r="CA320" s="49"/>
      <c r="CB320" s="49"/>
      <c r="CC320" s="49"/>
      <c r="CD320" s="49"/>
      <c r="CE320" s="48"/>
    </row>
    <row r="321" spans="4:83" x14ac:dyDescent="0.25">
      <c r="G321" s="31">
        <v>0.54054054054054046</v>
      </c>
      <c r="H321" s="77">
        <v>1370.4</v>
      </c>
      <c r="I321" s="47">
        <v>0.91666666666666696</v>
      </c>
      <c r="J321" s="31">
        <v>12</v>
      </c>
      <c r="K321" s="45">
        <v>-0.375</v>
      </c>
      <c r="L321" s="45">
        <v>0.83</v>
      </c>
      <c r="M321" s="45">
        <v>0.75</v>
      </c>
      <c r="N321" s="44">
        <v>81</v>
      </c>
      <c r="O321" s="45">
        <v>78.8</v>
      </c>
      <c r="P321" s="45">
        <f t="shared" si="66"/>
        <v>3.6365625000000019</v>
      </c>
      <c r="Q321" s="45">
        <f t="shared" si="67"/>
        <v>2693.8082432432443</v>
      </c>
      <c r="R321" s="55"/>
      <c r="BV321" s="49"/>
      <c r="BW321" s="49"/>
      <c r="BX321" s="49"/>
      <c r="BY321" s="49"/>
      <c r="BZ321" s="49"/>
      <c r="CA321" s="49"/>
      <c r="CB321" s="49"/>
      <c r="CC321" s="49"/>
      <c r="CD321" s="49"/>
      <c r="CE321" s="48"/>
    </row>
    <row r="322" spans="4:83" x14ac:dyDescent="0.25">
      <c r="G322" s="31">
        <v>0.54054054054054046</v>
      </c>
      <c r="H322" s="77">
        <v>1370.4</v>
      </c>
      <c r="I322" s="47">
        <v>0.95833333333333404</v>
      </c>
      <c r="J322" s="31">
        <v>8</v>
      </c>
      <c r="K322" s="45">
        <v>-0.375</v>
      </c>
      <c r="L322" s="45">
        <v>0.83</v>
      </c>
      <c r="M322" s="45">
        <v>0.75</v>
      </c>
      <c r="N322" s="44">
        <v>80.599999999999994</v>
      </c>
      <c r="O322" s="45">
        <v>78.8</v>
      </c>
      <c r="P322" s="45">
        <f t="shared" si="66"/>
        <v>0.84656249999999744</v>
      </c>
      <c r="Q322" s="45">
        <f t="shared" si="67"/>
        <v>627.09689189188998</v>
      </c>
      <c r="R322" s="55"/>
      <c r="BV322" s="49"/>
      <c r="BW322" s="49"/>
      <c r="BX322" s="49"/>
      <c r="BY322" s="49"/>
      <c r="BZ322" s="49"/>
      <c r="CA322" s="49"/>
      <c r="CB322" s="49"/>
      <c r="CC322" s="49"/>
      <c r="CD322" s="49"/>
      <c r="CE322" s="48"/>
    </row>
    <row r="323" spans="4:83" x14ac:dyDescent="0.25">
      <c r="G323" s="31">
        <v>0.54054054054054046</v>
      </c>
      <c r="H323" s="77">
        <v>1370.4</v>
      </c>
      <c r="I323" s="47">
        <v>1</v>
      </c>
      <c r="J323" s="31">
        <v>5</v>
      </c>
      <c r="K323" s="45">
        <v>-0.375</v>
      </c>
      <c r="L323" s="45">
        <v>0.83</v>
      </c>
      <c r="M323" s="45">
        <v>0.75</v>
      </c>
      <c r="N323" s="44">
        <v>80.599999999999994</v>
      </c>
      <c r="O323" s="45">
        <v>77</v>
      </c>
      <c r="P323" s="45">
        <f t="shared" si="66"/>
        <v>0.32906249999999515</v>
      </c>
      <c r="Q323" s="45">
        <f t="shared" si="67"/>
        <v>243.75527027026666</v>
      </c>
      <c r="R323" s="55"/>
      <c r="BV323" s="49"/>
      <c r="BW323" s="49"/>
      <c r="BX323" s="49"/>
      <c r="BY323" s="49"/>
      <c r="BZ323" s="49"/>
      <c r="CA323" s="49"/>
      <c r="CB323" s="49"/>
      <c r="CC323" s="49"/>
      <c r="CD323" s="49"/>
      <c r="CE323" s="48"/>
    </row>
    <row r="324" spans="4:83" x14ac:dyDescent="0.25">
      <c r="D324" s="48"/>
      <c r="E324" s="48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55"/>
      <c r="Q324" s="55"/>
      <c r="R324" s="55"/>
      <c r="BV324" s="49"/>
      <c r="BW324" s="49"/>
      <c r="BX324" s="49"/>
      <c r="BY324" s="49"/>
      <c r="BZ324" s="49"/>
      <c r="CA324" s="49"/>
      <c r="CB324" s="49"/>
      <c r="CC324" s="49"/>
      <c r="CD324" s="49"/>
      <c r="CE324" s="48"/>
    </row>
    <row r="325" spans="4:83" x14ac:dyDescent="0.25">
      <c r="D325" s="48"/>
      <c r="E325" s="48"/>
      <c r="F325" s="49"/>
      <c r="G325" s="49"/>
      <c r="H325" s="49"/>
      <c r="I325" s="49"/>
      <c r="J325" s="49"/>
      <c r="K325" s="48"/>
      <c r="L325" s="48"/>
      <c r="M325" s="48"/>
      <c r="N325" s="48"/>
      <c r="O325" s="48"/>
      <c r="P325" s="48"/>
      <c r="Q325" s="48"/>
      <c r="R325" s="55"/>
      <c r="BV325" s="49"/>
      <c r="BW325" s="49"/>
      <c r="BX325" s="49"/>
      <c r="BY325" s="49"/>
      <c r="BZ325" s="49"/>
      <c r="CA325" s="49"/>
      <c r="CB325" s="49"/>
      <c r="CC325" s="49"/>
      <c r="CD325" s="49"/>
      <c r="CE325" s="48"/>
    </row>
    <row r="326" spans="4:83" x14ac:dyDescent="0.25">
      <c r="D326" s="48"/>
      <c r="E326" s="48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55"/>
      <c r="Q326" s="55"/>
      <c r="R326" s="55"/>
      <c r="BV326" s="49"/>
      <c r="BW326" s="49"/>
      <c r="BX326" s="49"/>
      <c r="BY326" s="49"/>
      <c r="BZ326" s="49"/>
      <c r="CA326" s="49"/>
      <c r="CB326" s="49"/>
      <c r="CC326" s="49"/>
      <c r="CD326" s="49"/>
      <c r="CE326" s="48"/>
    </row>
    <row r="327" spans="4:83" x14ac:dyDescent="0.25">
      <c r="G327" s="65"/>
      <c r="H327" s="65"/>
      <c r="I327" s="65"/>
      <c r="J327" s="65"/>
      <c r="K327" s="93" t="s">
        <v>68</v>
      </c>
      <c r="L327" s="93"/>
      <c r="M327" s="93"/>
      <c r="N327" s="93"/>
      <c r="O327" s="93"/>
      <c r="P327" s="93"/>
      <c r="Q327" s="93"/>
      <c r="R327" s="55"/>
      <c r="BV327" s="49"/>
      <c r="BW327" s="49"/>
      <c r="BX327" s="49"/>
      <c r="BY327" s="49"/>
      <c r="BZ327" s="49"/>
      <c r="CA327" s="49"/>
      <c r="CB327" s="49"/>
      <c r="CC327" s="49"/>
      <c r="CD327" s="49"/>
      <c r="CE327" s="48"/>
    </row>
    <row r="328" spans="4:83" x14ac:dyDescent="0.25">
      <c r="G328" s="31" t="s">
        <v>27</v>
      </c>
      <c r="H328" s="31" t="s">
        <v>26</v>
      </c>
      <c r="I328" s="31" t="s">
        <v>14</v>
      </c>
      <c r="J328" s="31" t="s">
        <v>15</v>
      </c>
      <c r="K328" s="44" t="s">
        <v>16</v>
      </c>
      <c r="L328" s="44" t="s">
        <v>17</v>
      </c>
      <c r="M328" s="44" t="s">
        <v>63</v>
      </c>
      <c r="N328" s="44" t="s">
        <v>18</v>
      </c>
      <c r="O328" s="45" t="s">
        <v>25</v>
      </c>
      <c r="P328" s="45" t="s">
        <v>19</v>
      </c>
      <c r="Q328" s="45" t="s">
        <v>20</v>
      </c>
      <c r="R328" s="55"/>
      <c r="BV328" s="49"/>
      <c r="BW328" s="49"/>
      <c r="BX328" s="49"/>
      <c r="BY328" s="49"/>
      <c r="BZ328" s="49"/>
      <c r="CA328" s="49"/>
      <c r="CB328" s="49"/>
      <c r="CC328" s="49"/>
      <c r="CD328" s="49"/>
      <c r="CE328" s="48"/>
    </row>
    <row r="329" spans="4:83" x14ac:dyDescent="0.25">
      <c r="G329" s="31">
        <v>0.54054054054054046</v>
      </c>
      <c r="H329" s="77">
        <v>106.56</v>
      </c>
      <c r="I329" s="47">
        <v>4.1666666666666664E-2</v>
      </c>
      <c r="J329" s="31">
        <v>2</v>
      </c>
      <c r="K329" s="45">
        <v>0.875</v>
      </c>
      <c r="L329" s="45">
        <v>0.83</v>
      </c>
      <c r="M329" s="45">
        <v>0.75</v>
      </c>
      <c r="N329" s="44">
        <v>80</v>
      </c>
      <c r="O329" s="45">
        <v>78.8</v>
      </c>
      <c r="P329" s="45">
        <f t="shared" ref="P329:P352" si="68">((J329+K329)*L329+(78-O329)+(N329-85))*M329</f>
        <v>-2.560312499999998</v>
      </c>
      <c r="Q329" s="45">
        <f t="shared" ref="Q329:Q352" si="69">P329*H329*G329</f>
        <v>-147.47399999999988</v>
      </c>
      <c r="R329" s="55"/>
      <c r="BV329" s="49"/>
      <c r="BW329" s="49"/>
      <c r="BX329" s="49"/>
      <c r="BY329" s="49"/>
      <c r="BZ329" s="49"/>
      <c r="CA329" s="49"/>
      <c r="CB329" s="49"/>
      <c r="CC329" s="49"/>
      <c r="CD329" s="49"/>
      <c r="CE329" s="48"/>
    </row>
    <row r="330" spans="4:83" x14ac:dyDescent="0.25">
      <c r="G330" s="31">
        <v>0.54054054054054046</v>
      </c>
      <c r="H330" s="77">
        <v>106.56</v>
      </c>
      <c r="I330" s="47">
        <v>8.3333333333333329E-2</v>
      </c>
      <c r="J330" s="31">
        <v>0</v>
      </c>
      <c r="K330" s="45">
        <v>0.875</v>
      </c>
      <c r="L330" s="45">
        <v>0.83</v>
      </c>
      <c r="M330" s="45">
        <v>0.75</v>
      </c>
      <c r="N330" s="44">
        <v>78.8</v>
      </c>
      <c r="O330" s="45">
        <v>78.8</v>
      </c>
      <c r="P330" s="45">
        <f t="shared" si="68"/>
        <v>-4.7053124999999998</v>
      </c>
      <c r="Q330" s="45">
        <f t="shared" si="69"/>
        <v>-271.02599999999995</v>
      </c>
      <c r="R330" s="55"/>
      <c r="BV330" s="49"/>
      <c r="BW330" s="49"/>
      <c r="BX330" s="49"/>
      <c r="BY330" s="49"/>
      <c r="BZ330" s="49"/>
      <c r="CA330" s="49"/>
      <c r="CB330" s="49"/>
      <c r="CC330" s="49"/>
      <c r="CD330" s="49"/>
      <c r="CE330" s="48"/>
    </row>
    <row r="331" spans="4:83" x14ac:dyDescent="0.25">
      <c r="G331" s="31">
        <v>0.54054054054054046</v>
      </c>
      <c r="H331" s="77">
        <v>106.56</v>
      </c>
      <c r="I331" s="47">
        <v>0.125</v>
      </c>
      <c r="J331" s="31">
        <v>-2</v>
      </c>
      <c r="K331" s="45">
        <v>0.875</v>
      </c>
      <c r="L331" s="45">
        <v>0.83</v>
      </c>
      <c r="M331" s="45">
        <v>0.75</v>
      </c>
      <c r="N331" s="44">
        <v>78.8</v>
      </c>
      <c r="O331" s="45">
        <v>78.8</v>
      </c>
      <c r="P331" s="45">
        <f t="shared" si="68"/>
        <v>-5.9503124999999999</v>
      </c>
      <c r="Q331" s="45">
        <f t="shared" si="69"/>
        <v>-342.73799999999994</v>
      </c>
      <c r="R331" s="55"/>
      <c r="BV331" s="49"/>
      <c r="BW331" s="49"/>
      <c r="BX331" s="49"/>
      <c r="BY331" s="49"/>
      <c r="BZ331" s="49"/>
      <c r="CA331" s="49"/>
      <c r="CB331" s="49"/>
      <c r="CC331" s="49"/>
      <c r="CD331" s="49"/>
      <c r="CE331" s="48"/>
    </row>
    <row r="332" spans="4:83" x14ac:dyDescent="0.25">
      <c r="G332" s="31">
        <v>0.54054054054054046</v>
      </c>
      <c r="H332" s="77">
        <v>106.56</v>
      </c>
      <c r="I332" s="47">
        <v>0.16666666666666699</v>
      </c>
      <c r="J332" s="31">
        <v>-3</v>
      </c>
      <c r="K332" s="45">
        <v>0.875</v>
      </c>
      <c r="L332" s="45">
        <v>0.83</v>
      </c>
      <c r="M332" s="45">
        <v>0.75</v>
      </c>
      <c r="N332" s="44">
        <v>80</v>
      </c>
      <c r="O332" s="45">
        <v>77</v>
      </c>
      <c r="P332" s="45">
        <f t="shared" si="68"/>
        <v>-4.3228124999999995</v>
      </c>
      <c r="Q332" s="45">
        <f t="shared" si="69"/>
        <v>-248.99399999999994</v>
      </c>
      <c r="R332" s="55"/>
      <c r="BV332" s="49"/>
      <c r="BW332" s="49"/>
      <c r="BX332" s="49"/>
      <c r="BY332" s="49"/>
      <c r="BZ332" s="49"/>
      <c r="CA332" s="49"/>
      <c r="CB332" s="49"/>
      <c r="CC332" s="49"/>
      <c r="CD332" s="49"/>
      <c r="CE332" s="48"/>
    </row>
    <row r="333" spans="4:83" x14ac:dyDescent="0.25">
      <c r="G333" s="31">
        <v>0.54054054054054046</v>
      </c>
      <c r="H333" s="77">
        <v>106.56</v>
      </c>
      <c r="I333" s="47">
        <v>0.20833333333333401</v>
      </c>
      <c r="J333" s="31">
        <v>-4</v>
      </c>
      <c r="K333" s="45">
        <v>0.875</v>
      </c>
      <c r="L333" s="45">
        <v>0.83</v>
      </c>
      <c r="M333" s="45">
        <v>0.75</v>
      </c>
      <c r="N333" s="44">
        <v>78.8</v>
      </c>
      <c r="O333" s="45">
        <v>77</v>
      </c>
      <c r="P333" s="45">
        <f t="shared" si="68"/>
        <v>-5.8453125000000021</v>
      </c>
      <c r="Q333" s="45">
        <f t="shared" si="69"/>
        <v>-336.69000000000005</v>
      </c>
      <c r="R333" s="55"/>
      <c r="BV333" s="49"/>
      <c r="BW333" s="49"/>
      <c r="BX333" s="49"/>
      <c r="BY333" s="49"/>
      <c r="BZ333" s="49"/>
      <c r="CA333" s="49"/>
      <c r="CB333" s="49"/>
      <c r="CC333" s="49"/>
      <c r="CD333" s="49"/>
      <c r="CE333" s="48"/>
    </row>
    <row r="334" spans="4:83" x14ac:dyDescent="0.25">
      <c r="G334" s="31">
        <v>0.54054054054054046</v>
      </c>
      <c r="H334" s="77">
        <v>106.56</v>
      </c>
      <c r="I334" s="47">
        <v>0.25</v>
      </c>
      <c r="J334" s="31">
        <v>-4</v>
      </c>
      <c r="K334" s="45">
        <v>0.875</v>
      </c>
      <c r="L334" s="45">
        <v>0.83</v>
      </c>
      <c r="M334" s="45">
        <v>0.75</v>
      </c>
      <c r="N334" s="44">
        <v>78.8</v>
      </c>
      <c r="O334" s="45">
        <v>78.8</v>
      </c>
      <c r="P334" s="45">
        <f t="shared" si="68"/>
        <v>-7.1953125</v>
      </c>
      <c r="Q334" s="45">
        <f t="shared" si="69"/>
        <v>-414.45</v>
      </c>
      <c r="R334" s="55"/>
      <c r="BV334" s="49"/>
      <c r="BW334" s="49"/>
      <c r="BX334" s="49"/>
      <c r="BY334" s="49"/>
      <c r="BZ334" s="49"/>
      <c r="CA334" s="49"/>
      <c r="CB334" s="49"/>
      <c r="CC334" s="49"/>
      <c r="CD334" s="49"/>
      <c r="CE334" s="48"/>
    </row>
    <row r="335" spans="4:83" x14ac:dyDescent="0.25">
      <c r="G335" s="31">
        <v>0.54054054054054046</v>
      </c>
      <c r="H335" s="77">
        <v>106.56</v>
      </c>
      <c r="I335" s="47">
        <v>0.29166666666666702</v>
      </c>
      <c r="J335" s="31">
        <v>-1</v>
      </c>
      <c r="K335" s="45">
        <v>0.875</v>
      </c>
      <c r="L335" s="45">
        <v>0.83</v>
      </c>
      <c r="M335" s="45">
        <v>0.75</v>
      </c>
      <c r="N335" s="44">
        <v>80.599999999999994</v>
      </c>
      <c r="O335" s="45">
        <v>82.4</v>
      </c>
      <c r="P335" s="45">
        <f t="shared" si="68"/>
        <v>-6.6778125000000088</v>
      </c>
      <c r="Q335" s="45">
        <f t="shared" si="69"/>
        <v>-384.64200000000045</v>
      </c>
      <c r="R335" s="55"/>
      <c r="BV335" s="49"/>
      <c r="BW335" s="49"/>
      <c r="BX335" s="49"/>
      <c r="BY335" s="49"/>
      <c r="BZ335" s="49"/>
      <c r="CA335" s="49"/>
      <c r="CB335" s="49"/>
      <c r="CC335" s="49"/>
      <c r="CD335" s="49"/>
      <c r="CE335" s="48"/>
    </row>
    <row r="336" spans="4:83" x14ac:dyDescent="0.25">
      <c r="G336" s="31">
        <v>0.54054054054054046</v>
      </c>
      <c r="H336" s="77">
        <v>106.56</v>
      </c>
      <c r="I336" s="47">
        <v>0.33333333333333398</v>
      </c>
      <c r="J336" s="31">
        <v>9</v>
      </c>
      <c r="K336" s="45">
        <v>0.875</v>
      </c>
      <c r="L336" s="45">
        <v>0.83</v>
      </c>
      <c r="M336" s="45">
        <v>0.75</v>
      </c>
      <c r="N336" s="44">
        <v>80.599999999999994</v>
      </c>
      <c r="O336" s="45">
        <v>86</v>
      </c>
      <c r="P336" s="45">
        <f t="shared" si="68"/>
        <v>-3.1528125000000049</v>
      </c>
      <c r="Q336" s="45">
        <f t="shared" si="69"/>
        <v>-181.60200000000026</v>
      </c>
      <c r="R336" s="55"/>
      <c r="BV336" s="49"/>
      <c r="BW336" s="49"/>
      <c r="BX336" s="49"/>
      <c r="BY336" s="49"/>
      <c r="BZ336" s="49"/>
      <c r="CA336" s="49"/>
      <c r="CB336" s="49"/>
      <c r="CC336" s="49"/>
      <c r="CD336" s="49"/>
      <c r="CE336" s="48"/>
    </row>
    <row r="337" spans="7:83" x14ac:dyDescent="0.25">
      <c r="G337" s="31">
        <v>0.54054054054054046</v>
      </c>
      <c r="H337" s="77">
        <v>106.56</v>
      </c>
      <c r="I337" s="47">
        <v>0.375</v>
      </c>
      <c r="J337" s="31">
        <v>23</v>
      </c>
      <c r="K337" s="45">
        <v>0.875</v>
      </c>
      <c r="L337" s="45">
        <v>0.83</v>
      </c>
      <c r="M337" s="45">
        <v>0.75</v>
      </c>
      <c r="N337" s="44">
        <v>82.4</v>
      </c>
      <c r="O337" s="45">
        <v>89.6</v>
      </c>
      <c r="P337" s="45">
        <f t="shared" si="68"/>
        <v>4.2121875000000086</v>
      </c>
      <c r="Q337" s="45">
        <f t="shared" si="69"/>
        <v>242.62200000000047</v>
      </c>
      <c r="R337" s="55"/>
      <c r="BV337" s="49"/>
      <c r="BW337" s="49"/>
      <c r="BX337" s="49"/>
      <c r="BY337" s="49"/>
      <c r="BZ337" s="49"/>
      <c r="CA337" s="49"/>
      <c r="CB337" s="49"/>
      <c r="CC337" s="49"/>
      <c r="CD337" s="49"/>
      <c r="CE337" s="48"/>
    </row>
    <row r="338" spans="7:83" x14ac:dyDescent="0.25">
      <c r="G338" s="31">
        <v>0.54054054054054046</v>
      </c>
      <c r="H338" s="77">
        <v>106.56</v>
      </c>
      <c r="I338" s="47">
        <v>0.41666666666666702</v>
      </c>
      <c r="J338" s="31">
        <v>37</v>
      </c>
      <c r="K338" s="45">
        <v>0.875</v>
      </c>
      <c r="L338" s="45">
        <v>0.83</v>
      </c>
      <c r="M338" s="45">
        <v>0.75</v>
      </c>
      <c r="N338" s="44">
        <v>84.2</v>
      </c>
      <c r="O338" s="45">
        <v>89.6</v>
      </c>
      <c r="P338" s="45">
        <f t="shared" si="68"/>
        <v>14.277187500000004</v>
      </c>
      <c r="Q338" s="45">
        <f t="shared" si="69"/>
        <v>822.3660000000001</v>
      </c>
      <c r="R338" s="55"/>
      <c r="BV338" s="49"/>
      <c r="BW338" s="49"/>
      <c r="BX338" s="49"/>
      <c r="BY338" s="49"/>
      <c r="BZ338" s="49"/>
      <c r="CA338" s="49"/>
      <c r="CB338" s="49"/>
      <c r="CC338" s="49"/>
      <c r="CD338" s="49"/>
      <c r="CE338" s="48"/>
    </row>
    <row r="339" spans="7:83" x14ac:dyDescent="0.25">
      <c r="G339" s="31">
        <v>0.54054054054054046</v>
      </c>
      <c r="H339" s="77">
        <v>106.56</v>
      </c>
      <c r="I339" s="47">
        <v>0.45833333333333398</v>
      </c>
      <c r="J339" s="31">
        <v>50</v>
      </c>
      <c r="K339" s="45">
        <v>0.875</v>
      </c>
      <c r="L339" s="45">
        <v>0.83</v>
      </c>
      <c r="M339" s="45">
        <v>0.75</v>
      </c>
      <c r="N339" s="44">
        <v>87.8</v>
      </c>
      <c r="O339" s="45">
        <v>98.6</v>
      </c>
      <c r="P339" s="45">
        <f t="shared" si="68"/>
        <v>18.319687500000001</v>
      </c>
      <c r="Q339" s="45">
        <f t="shared" si="69"/>
        <v>1055.2139999999999</v>
      </c>
      <c r="R339" s="55"/>
      <c r="BV339" s="49"/>
      <c r="BW339" s="49"/>
      <c r="BX339" s="49"/>
      <c r="BY339" s="49"/>
      <c r="BZ339" s="49"/>
      <c r="CA339" s="49"/>
      <c r="CB339" s="49"/>
      <c r="CC339" s="49"/>
      <c r="CD339" s="49"/>
      <c r="CE339" s="48"/>
    </row>
    <row r="340" spans="7:83" x14ac:dyDescent="0.25">
      <c r="G340" s="31">
        <v>0.54054054054054046</v>
      </c>
      <c r="H340" s="77">
        <v>106.56</v>
      </c>
      <c r="I340" s="47">
        <v>0.5</v>
      </c>
      <c r="J340" s="31">
        <v>62</v>
      </c>
      <c r="K340" s="45">
        <v>0.875</v>
      </c>
      <c r="L340" s="45">
        <v>0.83</v>
      </c>
      <c r="M340" s="45">
        <v>0.75</v>
      </c>
      <c r="N340" s="44">
        <v>91.4</v>
      </c>
      <c r="O340" s="45">
        <v>104</v>
      </c>
      <c r="P340" s="45">
        <f t="shared" si="68"/>
        <v>24.439687499999998</v>
      </c>
      <c r="Q340" s="45">
        <f t="shared" si="69"/>
        <v>1407.7259999999997</v>
      </c>
      <c r="R340" s="55"/>
      <c r="BV340" s="49"/>
      <c r="BW340" s="49"/>
      <c r="BX340" s="49"/>
      <c r="BY340" s="49"/>
      <c r="BZ340" s="49"/>
      <c r="CA340" s="49"/>
      <c r="CB340" s="49"/>
      <c r="CC340" s="49"/>
      <c r="CD340" s="49"/>
      <c r="CE340" s="48"/>
    </row>
    <row r="341" spans="7:83" x14ac:dyDescent="0.25">
      <c r="G341" s="31">
        <v>0.54054054054054046</v>
      </c>
      <c r="H341" s="77">
        <v>106.56</v>
      </c>
      <c r="I341" s="47">
        <v>0.54166666666666696</v>
      </c>
      <c r="J341" s="31">
        <v>71</v>
      </c>
      <c r="K341" s="45">
        <v>0.875</v>
      </c>
      <c r="L341" s="45">
        <v>0.83</v>
      </c>
      <c r="M341" s="45">
        <v>0.75</v>
      </c>
      <c r="N341" s="44">
        <v>96</v>
      </c>
      <c r="O341" s="45">
        <v>104</v>
      </c>
      <c r="P341" s="45">
        <f t="shared" si="68"/>
        <v>33.4921875</v>
      </c>
      <c r="Q341" s="45">
        <f t="shared" si="69"/>
        <v>1929.1499999999999</v>
      </c>
      <c r="R341" s="55"/>
      <c r="BV341" s="49"/>
      <c r="BW341" s="49"/>
      <c r="BX341" s="49"/>
      <c r="BY341" s="49"/>
      <c r="BZ341" s="49"/>
      <c r="CA341" s="49"/>
      <c r="CB341" s="49"/>
      <c r="CC341" s="49"/>
      <c r="CD341" s="49"/>
      <c r="CE341" s="48"/>
    </row>
    <row r="342" spans="7:83" x14ac:dyDescent="0.25">
      <c r="G342" s="31">
        <v>0.54054054054054046</v>
      </c>
      <c r="H342" s="77">
        <v>106.56</v>
      </c>
      <c r="I342" s="47">
        <v>0.58333333333333404</v>
      </c>
      <c r="J342" s="31">
        <v>77</v>
      </c>
      <c r="K342" s="45">
        <v>0.875</v>
      </c>
      <c r="L342" s="45">
        <v>0.83</v>
      </c>
      <c r="M342" s="45">
        <v>0.75</v>
      </c>
      <c r="N342" s="44">
        <v>96.8</v>
      </c>
      <c r="O342" s="45">
        <v>104</v>
      </c>
      <c r="P342" s="45">
        <f t="shared" si="68"/>
        <v>37.827187500000001</v>
      </c>
      <c r="Q342" s="45">
        <f t="shared" si="69"/>
        <v>2178.8459999999995</v>
      </c>
      <c r="R342" s="55"/>
      <c r="BV342" s="49"/>
      <c r="BW342" s="49"/>
      <c r="BX342" s="49"/>
      <c r="BY342" s="49"/>
      <c r="BZ342" s="49"/>
      <c r="CA342" s="49"/>
      <c r="CB342" s="49"/>
      <c r="CC342" s="49"/>
      <c r="CD342" s="49"/>
      <c r="CE342" s="48"/>
    </row>
    <row r="343" spans="7:83" x14ac:dyDescent="0.25">
      <c r="G343" s="31">
        <v>0.54054054054054046</v>
      </c>
      <c r="H343" s="77">
        <v>106.56</v>
      </c>
      <c r="I343" s="47">
        <v>0.625</v>
      </c>
      <c r="J343" s="31">
        <v>78</v>
      </c>
      <c r="K343" s="45">
        <v>0.875</v>
      </c>
      <c r="L343" s="45">
        <v>0.83</v>
      </c>
      <c r="M343" s="45">
        <v>0.75</v>
      </c>
      <c r="N343" s="44">
        <v>89.6</v>
      </c>
      <c r="O343" s="45">
        <v>102.2</v>
      </c>
      <c r="P343" s="45">
        <f t="shared" si="68"/>
        <v>34.399687499999999</v>
      </c>
      <c r="Q343" s="45">
        <f t="shared" si="69"/>
        <v>1981.4219999999998</v>
      </c>
      <c r="R343" s="55"/>
      <c r="BV343" s="49"/>
      <c r="BW343" s="49"/>
      <c r="BX343" s="49"/>
      <c r="BY343" s="49"/>
      <c r="BZ343" s="49"/>
      <c r="CA343" s="49"/>
      <c r="CB343" s="49"/>
      <c r="CC343" s="49"/>
      <c r="CD343" s="49"/>
      <c r="CE343" s="48"/>
    </row>
    <row r="344" spans="7:83" x14ac:dyDescent="0.25">
      <c r="G344" s="31">
        <v>0.54054054054054046</v>
      </c>
      <c r="H344" s="77">
        <v>106.56</v>
      </c>
      <c r="I344" s="47">
        <v>0.66666666666666696</v>
      </c>
      <c r="J344" s="31">
        <v>74</v>
      </c>
      <c r="K344" s="45">
        <v>0.875</v>
      </c>
      <c r="L344" s="45">
        <v>0.83</v>
      </c>
      <c r="M344" s="45">
        <v>0.75</v>
      </c>
      <c r="N344" s="44">
        <v>87</v>
      </c>
      <c r="O344" s="45">
        <v>100.4</v>
      </c>
      <c r="P344" s="45">
        <f t="shared" si="68"/>
        <v>31.309687499999992</v>
      </c>
      <c r="Q344" s="45">
        <f t="shared" si="69"/>
        <v>1803.4379999999994</v>
      </c>
      <c r="R344" s="55"/>
      <c r="BV344" s="49"/>
      <c r="BW344" s="49"/>
      <c r="BX344" s="49"/>
      <c r="BY344" s="49"/>
      <c r="BZ344" s="49"/>
      <c r="CA344" s="49"/>
      <c r="CB344" s="49"/>
      <c r="CC344" s="49"/>
      <c r="CD344" s="49"/>
      <c r="CE344" s="48"/>
    </row>
    <row r="345" spans="7:83" x14ac:dyDescent="0.25">
      <c r="G345" s="31">
        <v>0.54054054054054046</v>
      </c>
      <c r="H345" s="77">
        <v>106.56</v>
      </c>
      <c r="I345" s="47">
        <v>0.70833333333333404</v>
      </c>
      <c r="J345" s="31">
        <v>67</v>
      </c>
      <c r="K345" s="45">
        <v>0.875</v>
      </c>
      <c r="L345" s="45">
        <v>0.83</v>
      </c>
      <c r="M345" s="45">
        <v>0.75</v>
      </c>
      <c r="N345" s="44">
        <v>84.2</v>
      </c>
      <c r="O345" s="45">
        <v>93.2</v>
      </c>
      <c r="P345" s="45">
        <f t="shared" si="68"/>
        <v>30.252187499999998</v>
      </c>
      <c r="Q345" s="45">
        <f t="shared" si="69"/>
        <v>1742.5259999999998</v>
      </c>
      <c r="R345" s="55"/>
      <c r="BV345" s="49"/>
      <c r="BW345" s="49"/>
      <c r="BX345" s="49"/>
      <c r="BY345" s="49"/>
      <c r="BZ345" s="49"/>
      <c r="CA345" s="49"/>
      <c r="CB345" s="49"/>
      <c r="CC345" s="49"/>
      <c r="CD345" s="49"/>
      <c r="CE345" s="48"/>
    </row>
    <row r="346" spans="7:83" x14ac:dyDescent="0.25">
      <c r="G346" s="31">
        <v>0.54054054054054046</v>
      </c>
      <c r="H346" s="77">
        <v>106.56</v>
      </c>
      <c r="I346" s="47">
        <v>0.75</v>
      </c>
      <c r="J346" s="31">
        <v>56</v>
      </c>
      <c r="K346" s="45">
        <v>0.875</v>
      </c>
      <c r="L346" s="45">
        <v>0.83</v>
      </c>
      <c r="M346" s="45">
        <v>0.75</v>
      </c>
      <c r="N346" s="44">
        <v>82.4</v>
      </c>
      <c r="O346" s="45">
        <v>86</v>
      </c>
      <c r="P346" s="45">
        <f t="shared" si="68"/>
        <v>27.454687500000002</v>
      </c>
      <c r="Q346" s="45">
        <f t="shared" si="69"/>
        <v>1581.39</v>
      </c>
      <c r="R346" s="55"/>
      <c r="BV346" s="49"/>
      <c r="BW346" s="49"/>
      <c r="BX346" s="49"/>
      <c r="BY346" s="49"/>
      <c r="BZ346" s="49"/>
      <c r="CA346" s="49"/>
      <c r="CB346" s="49"/>
      <c r="CC346" s="49"/>
      <c r="CD346" s="49"/>
      <c r="CE346" s="48"/>
    </row>
    <row r="347" spans="7:83" x14ac:dyDescent="0.25">
      <c r="G347" s="31">
        <v>0.54054054054054046</v>
      </c>
      <c r="H347" s="77">
        <v>106.56</v>
      </c>
      <c r="I347" s="47">
        <v>0.79166666666666696</v>
      </c>
      <c r="J347" s="31">
        <v>42</v>
      </c>
      <c r="K347" s="45">
        <v>0.875</v>
      </c>
      <c r="L347" s="45">
        <v>0.83</v>
      </c>
      <c r="M347" s="45">
        <v>0.75</v>
      </c>
      <c r="N347" s="44">
        <v>82.4</v>
      </c>
      <c r="O347" s="45">
        <v>82.4</v>
      </c>
      <c r="P347" s="45">
        <f t="shared" si="68"/>
        <v>21.439687499999998</v>
      </c>
      <c r="Q347" s="45">
        <f t="shared" si="69"/>
        <v>1234.9259999999999</v>
      </c>
      <c r="R347" s="55"/>
      <c r="BV347" s="49"/>
      <c r="BW347" s="49"/>
      <c r="BX347" s="49"/>
      <c r="BY347" s="49"/>
      <c r="BZ347" s="49"/>
      <c r="CA347" s="49"/>
      <c r="CB347" s="49"/>
      <c r="CC347" s="49"/>
      <c r="CD347" s="49"/>
      <c r="CE347" s="48"/>
    </row>
    <row r="348" spans="7:83" x14ac:dyDescent="0.25">
      <c r="G348" s="31">
        <v>0.54054054054054046</v>
      </c>
      <c r="H348" s="77">
        <v>106.56</v>
      </c>
      <c r="I348" s="47">
        <v>0.83333333333333404</v>
      </c>
      <c r="J348" s="31">
        <v>28</v>
      </c>
      <c r="K348" s="45">
        <v>0.875</v>
      </c>
      <c r="L348" s="45">
        <v>0.83</v>
      </c>
      <c r="M348" s="45">
        <v>0.75</v>
      </c>
      <c r="N348" s="44">
        <v>80.599999999999994</v>
      </c>
      <c r="O348" s="45">
        <v>80.599999999999994</v>
      </c>
      <c r="P348" s="45">
        <f t="shared" si="68"/>
        <v>12.724687499999998</v>
      </c>
      <c r="Q348" s="45">
        <f t="shared" si="69"/>
        <v>732.94199999999978</v>
      </c>
      <c r="R348" s="55"/>
      <c r="BV348" s="49"/>
      <c r="BW348" s="49"/>
      <c r="BX348" s="49"/>
      <c r="BY348" s="49"/>
      <c r="BZ348" s="49"/>
      <c r="CA348" s="49"/>
      <c r="CB348" s="49"/>
      <c r="CC348" s="49"/>
      <c r="CD348" s="49"/>
      <c r="CE348" s="48"/>
    </row>
    <row r="349" spans="7:83" x14ac:dyDescent="0.25">
      <c r="G349" s="31">
        <v>0.54054054054054046</v>
      </c>
      <c r="H349" s="77">
        <v>106.56</v>
      </c>
      <c r="I349" s="47">
        <v>0.875</v>
      </c>
      <c r="J349" s="31">
        <v>18</v>
      </c>
      <c r="K349" s="45">
        <v>0.875</v>
      </c>
      <c r="L349" s="45">
        <v>0.83</v>
      </c>
      <c r="M349" s="45">
        <v>0.75</v>
      </c>
      <c r="N349" s="44">
        <v>80.599999999999994</v>
      </c>
      <c r="O349" s="45">
        <v>78.8</v>
      </c>
      <c r="P349" s="45">
        <f t="shared" si="68"/>
        <v>7.8496874999999982</v>
      </c>
      <c r="Q349" s="45">
        <f t="shared" si="69"/>
        <v>452.14199999999983</v>
      </c>
      <c r="R349" s="55"/>
      <c r="BV349" s="49"/>
      <c r="BW349" s="49"/>
      <c r="BX349" s="49"/>
      <c r="BY349" s="49"/>
      <c r="BZ349" s="49"/>
      <c r="CA349" s="49"/>
      <c r="CB349" s="49"/>
      <c r="CC349" s="49"/>
      <c r="CD349" s="49"/>
      <c r="CE349" s="48"/>
    </row>
    <row r="350" spans="7:83" x14ac:dyDescent="0.25">
      <c r="G350" s="31">
        <v>0.54054054054054046</v>
      </c>
      <c r="H350" s="77">
        <v>106.56</v>
      </c>
      <c r="I350" s="47">
        <v>0.91666666666666696</v>
      </c>
      <c r="J350" s="31">
        <v>12</v>
      </c>
      <c r="K350" s="45">
        <v>0.875</v>
      </c>
      <c r="L350" s="45">
        <v>0.83</v>
      </c>
      <c r="M350" s="45">
        <v>0.75</v>
      </c>
      <c r="N350" s="44">
        <v>81</v>
      </c>
      <c r="O350" s="45">
        <v>78.8</v>
      </c>
      <c r="P350" s="45">
        <f t="shared" si="68"/>
        <v>4.4146875000000012</v>
      </c>
      <c r="Q350" s="45">
        <f t="shared" si="69"/>
        <v>254.28600000000003</v>
      </c>
      <c r="R350" s="55"/>
      <c r="BV350" s="49"/>
      <c r="BW350" s="49"/>
      <c r="BX350" s="49"/>
      <c r="BY350" s="49"/>
      <c r="BZ350" s="49"/>
      <c r="CA350" s="49"/>
      <c r="CB350" s="49"/>
      <c r="CC350" s="49"/>
      <c r="CD350" s="49"/>
      <c r="CE350" s="48"/>
    </row>
    <row r="351" spans="7:83" x14ac:dyDescent="0.25">
      <c r="G351" s="31">
        <v>0.54054054054054046</v>
      </c>
      <c r="H351" s="77">
        <v>106.56</v>
      </c>
      <c r="I351" s="47">
        <v>0.95833333333333404</v>
      </c>
      <c r="J351" s="31">
        <v>8</v>
      </c>
      <c r="K351" s="45">
        <v>0.875</v>
      </c>
      <c r="L351" s="45">
        <v>0.83</v>
      </c>
      <c r="M351" s="45">
        <v>0.75</v>
      </c>
      <c r="N351" s="44">
        <v>80.599999999999994</v>
      </c>
      <c r="O351" s="45">
        <v>78.8</v>
      </c>
      <c r="P351" s="45">
        <f t="shared" si="68"/>
        <v>1.6246874999999978</v>
      </c>
      <c r="Q351" s="45">
        <f t="shared" si="69"/>
        <v>93.581999999999866</v>
      </c>
      <c r="R351" s="55"/>
      <c r="BV351" s="49"/>
      <c r="BW351" s="49"/>
      <c r="BX351" s="49"/>
      <c r="BY351" s="49"/>
      <c r="BZ351" s="49"/>
      <c r="CA351" s="49"/>
      <c r="CB351" s="49"/>
      <c r="CC351" s="49"/>
      <c r="CD351" s="49"/>
      <c r="CE351" s="48"/>
    </row>
    <row r="352" spans="7:83" x14ac:dyDescent="0.25">
      <c r="G352" s="31">
        <v>0.54054054054054046</v>
      </c>
      <c r="H352" s="77">
        <v>106.56</v>
      </c>
      <c r="I352" s="47">
        <v>1</v>
      </c>
      <c r="J352" s="31">
        <v>5</v>
      </c>
      <c r="K352" s="45">
        <v>0.875</v>
      </c>
      <c r="L352" s="45">
        <v>0.83</v>
      </c>
      <c r="M352" s="45">
        <v>0.75</v>
      </c>
      <c r="N352" s="44">
        <v>80.599999999999994</v>
      </c>
      <c r="O352" s="45">
        <v>77</v>
      </c>
      <c r="P352" s="45">
        <f t="shared" si="68"/>
        <v>1.1071874999999956</v>
      </c>
      <c r="Q352" s="45">
        <f t="shared" si="69"/>
        <v>63.773999999999738</v>
      </c>
      <c r="R352" s="55"/>
      <c r="BV352" s="49"/>
      <c r="BW352" s="49"/>
      <c r="BX352" s="49"/>
      <c r="BY352" s="49"/>
      <c r="BZ352" s="49"/>
      <c r="CA352" s="49"/>
      <c r="CB352" s="49"/>
      <c r="CC352" s="49"/>
      <c r="CD352" s="49"/>
      <c r="CE352" s="48"/>
    </row>
    <row r="353" spans="6:83" x14ac:dyDescent="0.25"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55"/>
      <c r="Q353" s="55"/>
      <c r="R353" s="55"/>
      <c r="BV353" s="49"/>
      <c r="BW353" s="49"/>
      <c r="BX353" s="49"/>
      <c r="BY353" s="49"/>
      <c r="BZ353" s="49"/>
      <c r="CA353" s="49"/>
      <c r="CB353" s="49"/>
      <c r="CC353" s="49"/>
      <c r="CD353" s="49"/>
      <c r="CE353" s="48"/>
    </row>
    <row r="354" spans="6:83" x14ac:dyDescent="0.25">
      <c r="F354" s="49"/>
      <c r="G354" s="49"/>
      <c r="H354" s="49"/>
      <c r="I354" s="49"/>
      <c r="J354" s="49"/>
      <c r="K354" s="97"/>
      <c r="L354" s="97"/>
      <c r="M354" s="97"/>
      <c r="N354" s="97"/>
      <c r="O354" s="97"/>
      <c r="P354" s="97"/>
      <c r="Q354" s="97"/>
      <c r="R354" s="55"/>
      <c r="BV354" s="49"/>
      <c r="BW354" s="49"/>
      <c r="BX354" s="49"/>
      <c r="BY354" s="49"/>
      <c r="BZ354" s="49"/>
      <c r="CA354" s="49"/>
      <c r="CB354" s="49"/>
      <c r="CC354" s="49"/>
      <c r="CD354" s="49"/>
      <c r="CE354" s="48"/>
    </row>
    <row r="355" spans="6:83" x14ac:dyDescent="0.25"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55"/>
      <c r="Q355" s="55"/>
      <c r="R355" s="55"/>
      <c r="BV355" s="49"/>
      <c r="BW355" s="49"/>
      <c r="BX355" s="49"/>
      <c r="BY355" s="49"/>
      <c r="BZ355" s="49"/>
      <c r="CA355" s="49"/>
      <c r="CB355" s="49"/>
      <c r="CC355" s="49"/>
      <c r="CD355" s="49"/>
      <c r="CE355" s="48"/>
    </row>
    <row r="356" spans="6:83" x14ac:dyDescent="0.25">
      <c r="G356" s="65"/>
      <c r="H356" s="65"/>
      <c r="I356" s="65"/>
      <c r="J356" s="65"/>
      <c r="K356" s="93" t="s">
        <v>69</v>
      </c>
      <c r="L356" s="93"/>
      <c r="M356" s="93"/>
      <c r="N356" s="93"/>
      <c r="O356" s="93"/>
      <c r="P356" s="93"/>
      <c r="Q356" s="93"/>
      <c r="R356" s="55"/>
      <c r="BV356" s="49"/>
      <c r="BW356" s="49"/>
      <c r="BX356" s="49"/>
      <c r="BY356" s="49"/>
      <c r="BZ356" s="49"/>
      <c r="CA356" s="49"/>
      <c r="CB356" s="49"/>
      <c r="CC356" s="49"/>
      <c r="CD356" s="49"/>
      <c r="CE356" s="48"/>
    </row>
    <row r="357" spans="6:83" x14ac:dyDescent="0.25">
      <c r="G357" s="31" t="s">
        <v>27</v>
      </c>
      <c r="H357" s="31" t="s">
        <v>26</v>
      </c>
      <c r="I357" s="31" t="s">
        <v>14</v>
      </c>
      <c r="J357" s="31" t="s">
        <v>15</v>
      </c>
      <c r="K357" s="44" t="s">
        <v>16</v>
      </c>
      <c r="L357" s="44" t="s">
        <v>17</v>
      </c>
      <c r="M357" s="44" t="s">
        <v>63</v>
      </c>
      <c r="N357" s="44" t="s">
        <v>18</v>
      </c>
      <c r="O357" s="45" t="s">
        <v>25</v>
      </c>
      <c r="P357" s="45" t="s">
        <v>19</v>
      </c>
      <c r="Q357" s="45" t="s">
        <v>20</v>
      </c>
      <c r="R357" s="55"/>
      <c r="BV357" s="49"/>
      <c r="BW357" s="49"/>
      <c r="BX357" s="49"/>
      <c r="BY357" s="49"/>
      <c r="BZ357" s="49"/>
      <c r="CA357" s="49"/>
      <c r="CB357" s="49"/>
      <c r="CC357" s="49"/>
      <c r="CD357" s="49"/>
      <c r="CE357" s="48"/>
    </row>
    <row r="358" spans="6:83" x14ac:dyDescent="0.25">
      <c r="G358" s="31">
        <v>0.54054054054054046</v>
      </c>
      <c r="H358" s="77">
        <v>1370.4</v>
      </c>
      <c r="I358" s="47">
        <v>4.1666666666666664E-2</v>
      </c>
      <c r="J358" s="31">
        <v>2</v>
      </c>
      <c r="K358" s="45">
        <v>-0.125</v>
      </c>
      <c r="L358" s="45">
        <v>0.83</v>
      </c>
      <c r="M358" s="45">
        <v>0.75</v>
      </c>
      <c r="N358" s="44">
        <v>80</v>
      </c>
      <c r="O358" s="45">
        <v>78.8</v>
      </c>
      <c r="P358" s="45">
        <f t="shared" ref="P358:P381" si="70">((J358+K358)*L358+(78-O358)+(N358-85))*M358</f>
        <v>-3.1828124999999976</v>
      </c>
      <c r="Q358" s="45">
        <f t="shared" ref="Q358:Q381" si="71">P358*H358*G358</f>
        <v>-2357.689864864863</v>
      </c>
      <c r="R358" s="55"/>
      <c r="BV358" s="49"/>
      <c r="BW358" s="49"/>
      <c r="BX358" s="49"/>
      <c r="BY358" s="49"/>
      <c r="BZ358" s="49"/>
      <c r="CA358" s="49"/>
      <c r="CB358" s="49"/>
      <c r="CC358" s="49"/>
      <c r="CD358" s="49"/>
      <c r="CE358" s="48"/>
    </row>
    <row r="359" spans="6:83" x14ac:dyDescent="0.25">
      <c r="G359" s="31">
        <v>0.54054054054054046</v>
      </c>
      <c r="H359" s="77">
        <v>1370.4</v>
      </c>
      <c r="I359" s="47">
        <v>8.3333333333333329E-2</v>
      </c>
      <c r="J359" s="31">
        <v>0</v>
      </c>
      <c r="K359" s="45">
        <v>-0.125</v>
      </c>
      <c r="L359" s="45">
        <v>0.83</v>
      </c>
      <c r="M359" s="45">
        <v>0.75</v>
      </c>
      <c r="N359" s="44">
        <v>78.8</v>
      </c>
      <c r="O359" s="45">
        <v>78.8</v>
      </c>
      <c r="P359" s="45">
        <f t="shared" si="70"/>
        <v>-5.3278125000000003</v>
      </c>
      <c r="Q359" s="45">
        <f t="shared" si="71"/>
        <v>-3946.6131081081076</v>
      </c>
      <c r="R359" s="55"/>
      <c r="BV359" s="49"/>
      <c r="BW359" s="49"/>
      <c r="BX359" s="49"/>
      <c r="BY359" s="49"/>
      <c r="BZ359" s="49"/>
      <c r="CA359" s="49"/>
      <c r="CB359" s="49"/>
      <c r="CC359" s="49"/>
      <c r="CD359" s="49"/>
      <c r="CE359" s="48"/>
    </row>
    <row r="360" spans="6:83" x14ac:dyDescent="0.25">
      <c r="G360" s="31">
        <v>0.54054054054054046</v>
      </c>
      <c r="H360" s="77">
        <v>1370.4</v>
      </c>
      <c r="I360" s="47">
        <v>0.125</v>
      </c>
      <c r="J360" s="31">
        <v>-2</v>
      </c>
      <c r="K360" s="45">
        <v>-0.125</v>
      </c>
      <c r="L360" s="45">
        <v>0.83</v>
      </c>
      <c r="M360" s="45">
        <v>0.75</v>
      </c>
      <c r="N360" s="44">
        <v>78.8</v>
      </c>
      <c r="O360" s="45">
        <v>78.8</v>
      </c>
      <c r="P360" s="45">
        <f t="shared" si="70"/>
        <v>-6.5728124999999995</v>
      </c>
      <c r="Q360" s="45">
        <f t="shared" si="71"/>
        <v>-4868.85527027027</v>
      </c>
      <c r="R360" s="55"/>
      <c r="BV360" s="49"/>
      <c r="BW360" s="49"/>
      <c r="BX360" s="49"/>
      <c r="BY360" s="49"/>
      <c r="BZ360" s="49"/>
      <c r="CA360" s="49"/>
      <c r="CB360" s="49"/>
      <c r="CC360" s="49"/>
      <c r="CD360" s="49"/>
      <c r="CE360" s="48"/>
    </row>
    <row r="361" spans="6:83" x14ac:dyDescent="0.25">
      <c r="G361" s="31">
        <v>0.54054054054054046</v>
      </c>
      <c r="H361" s="77">
        <v>1370.4</v>
      </c>
      <c r="I361" s="47">
        <v>0.16666666666666699</v>
      </c>
      <c r="J361" s="31">
        <v>-3</v>
      </c>
      <c r="K361" s="45">
        <v>-0.125</v>
      </c>
      <c r="L361" s="45">
        <v>0.83</v>
      </c>
      <c r="M361" s="45">
        <v>0.75</v>
      </c>
      <c r="N361" s="44">
        <v>80</v>
      </c>
      <c r="O361" s="45">
        <v>77</v>
      </c>
      <c r="P361" s="45">
        <f t="shared" si="70"/>
        <v>-4.9453125</v>
      </c>
      <c r="Q361" s="45">
        <f t="shared" si="71"/>
        <v>-3663.2736486486483</v>
      </c>
      <c r="R361" s="55"/>
      <c r="BV361" s="49"/>
      <c r="BW361" s="49"/>
      <c r="BX361" s="49"/>
      <c r="BY361" s="49"/>
      <c r="BZ361" s="49"/>
      <c r="CA361" s="49"/>
      <c r="CB361" s="49"/>
      <c r="CC361" s="49"/>
      <c r="CD361" s="49"/>
      <c r="CE361" s="48"/>
    </row>
    <row r="362" spans="6:83" x14ac:dyDescent="0.25">
      <c r="G362" s="31">
        <v>0.54054054054054046</v>
      </c>
      <c r="H362" s="77">
        <v>1370.4</v>
      </c>
      <c r="I362" s="47">
        <v>0.20833333333333401</v>
      </c>
      <c r="J362" s="31">
        <v>-4</v>
      </c>
      <c r="K362" s="45">
        <v>-0.125</v>
      </c>
      <c r="L362" s="45">
        <v>0.83</v>
      </c>
      <c r="M362" s="45">
        <v>0.75</v>
      </c>
      <c r="N362" s="44">
        <v>78.8</v>
      </c>
      <c r="O362" s="45">
        <v>77</v>
      </c>
      <c r="P362" s="45">
        <f t="shared" si="70"/>
        <v>-6.4678125000000026</v>
      </c>
      <c r="Q362" s="45">
        <f t="shared" si="71"/>
        <v>-4791.0758108108121</v>
      </c>
      <c r="R362" s="55"/>
      <c r="BV362" s="49"/>
      <c r="BW362" s="49"/>
      <c r="BX362" s="49"/>
      <c r="BY362" s="49"/>
      <c r="BZ362" s="49"/>
      <c r="CA362" s="49"/>
      <c r="CB362" s="49"/>
      <c r="CC362" s="49"/>
      <c r="CD362" s="49"/>
      <c r="CE362" s="48"/>
    </row>
    <row r="363" spans="6:83" x14ac:dyDescent="0.25">
      <c r="G363" s="31">
        <v>0.54054054054054046</v>
      </c>
      <c r="H363" s="77">
        <v>1370.4</v>
      </c>
      <c r="I363" s="47">
        <v>0.25</v>
      </c>
      <c r="J363" s="31">
        <v>-4</v>
      </c>
      <c r="K363" s="45">
        <v>-0.125</v>
      </c>
      <c r="L363" s="45">
        <v>0.83</v>
      </c>
      <c r="M363" s="45">
        <v>0.75</v>
      </c>
      <c r="N363" s="44">
        <v>78.8</v>
      </c>
      <c r="O363" s="45">
        <v>78.8</v>
      </c>
      <c r="P363" s="45">
        <f t="shared" si="70"/>
        <v>-7.8178125000000005</v>
      </c>
      <c r="Q363" s="45">
        <f t="shared" si="71"/>
        <v>-5791.0974324324325</v>
      </c>
      <c r="R363" s="55"/>
      <c r="BV363" s="49"/>
      <c r="BW363" s="49"/>
      <c r="BX363" s="49"/>
      <c r="BY363" s="49"/>
      <c r="BZ363" s="49"/>
      <c r="CA363" s="49"/>
      <c r="CB363" s="49"/>
      <c r="CC363" s="49"/>
      <c r="CD363" s="49"/>
      <c r="CE363" s="48"/>
    </row>
    <row r="364" spans="6:83" x14ac:dyDescent="0.25">
      <c r="G364" s="31">
        <v>0.54054054054054046</v>
      </c>
      <c r="H364" s="77">
        <v>1370.4</v>
      </c>
      <c r="I364" s="47">
        <v>0.29166666666666702</v>
      </c>
      <c r="J364" s="31">
        <v>-1</v>
      </c>
      <c r="K364" s="45">
        <v>-0.125</v>
      </c>
      <c r="L364" s="45">
        <v>0.83</v>
      </c>
      <c r="M364" s="45">
        <v>0.75</v>
      </c>
      <c r="N364" s="44">
        <v>80.599999999999994</v>
      </c>
      <c r="O364" s="45">
        <v>82.4</v>
      </c>
      <c r="P364" s="45">
        <f t="shared" si="70"/>
        <v>-7.3003125000000084</v>
      </c>
      <c r="Q364" s="45">
        <f t="shared" si="71"/>
        <v>-5407.755810810816</v>
      </c>
      <c r="R364" s="55"/>
      <c r="BV364" s="49"/>
      <c r="BW364" s="49"/>
      <c r="BX364" s="49"/>
      <c r="BY364" s="49"/>
      <c r="BZ364" s="49"/>
      <c r="CA364" s="49"/>
      <c r="CB364" s="49"/>
      <c r="CC364" s="49"/>
      <c r="CD364" s="49"/>
      <c r="CE364" s="48"/>
    </row>
    <row r="365" spans="6:83" x14ac:dyDescent="0.25">
      <c r="G365" s="31">
        <v>0.54054054054054046</v>
      </c>
      <c r="H365" s="77">
        <v>1370.4</v>
      </c>
      <c r="I365" s="47">
        <v>0.33333333333333398</v>
      </c>
      <c r="J365" s="31">
        <v>9</v>
      </c>
      <c r="K365" s="45">
        <v>-0.125</v>
      </c>
      <c r="L365" s="45">
        <v>0.83</v>
      </c>
      <c r="M365" s="45">
        <v>0.75</v>
      </c>
      <c r="N365" s="44">
        <v>80.599999999999994</v>
      </c>
      <c r="O365" s="45">
        <v>86</v>
      </c>
      <c r="P365" s="45">
        <f t="shared" si="70"/>
        <v>-3.7753125000000045</v>
      </c>
      <c r="Q365" s="45">
        <f t="shared" si="71"/>
        <v>-2796.5882432432463</v>
      </c>
      <c r="R365" s="55"/>
      <c r="BV365" s="49"/>
      <c r="BW365" s="49"/>
      <c r="BX365" s="49"/>
      <c r="BY365" s="49"/>
      <c r="BZ365" s="49"/>
      <c r="CA365" s="49"/>
      <c r="CB365" s="49"/>
      <c r="CC365" s="49"/>
      <c r="CD365" s="49"/>
      <c r="CE365" s="48"/>
    </row>
    <row r="366" spans="6:83" x14ac:dyDescent="0.25">
      <c r="G366" s="31">
        <v>0.54054054054054046</v>
      </c>
      <c r="H366" s="77">
        <v>1370.4</v>
      </c>
      <c r="I366" s="47">
        <v>0.375</v>
      </c>
      <c r="J366" s="31">
        <v>23</v>
      </c>
      <c r="K366" s="45">
        <v>-0.125</v>
      </c>
      <c r="L366" s="45">
        <v>0.83</v>
      </c>
      <c r="M366" s="45">
        <v>0.75</v>
      </c>
      <c r="N366" s="44">
        <v>82.4</v>
      </c>
      <c r="O366" s="45">
        <v>89.6</v>
      </c>
      <c r="P366" s="45">
        <f t="shared" si="70"/>
        <v>3.5896875000000072</v>
      </c>
      <c r="Q366" s="45">
        <f t="shared" si="71"/>
        <v>2659.085270270275</v>
      </c>
      <c r="R366" s="55"/>
      <c r="BV366" s="49"/>
      <c r="BW366" s="49"/>
      <c r="BX366" s="49"/>
      <c r="BY366" s="49"/>
      <c r="BZ366" s="49"/>
      <c r="CA366" s="49"/>
      <c r="CB366" s="49"/>
      <c r="CC366" s="49"/>
      <c r="CD366" s="49"/>
      <c r="CE366" s="48"/>
    </row>
    <row r="367" spans="6:83" x14ac:dyDescent="0.25">
      <c r="G367" s="31">
        <v>0.54054054054054046</v>
      </c>
      <c r="H367" s="77">
        <v>1370.4</v>
      </c>
      <c r="I367" s="47">
        <v>0.41666666666666702</v>
      </c>
      <c r="J367" s="31">
        <v>37</v>
      </c>
      <c r="K367" s="45">
        <v>-0.125</v>
      </c>
      <c r="L367" s="45">
        <v>0.83</v>
      </c>
      <c r="M367" s="45">
        <v>0.75</v>
      </c>
      <c r="N367" s="44">
        <v>84.2</v>
      </c>
      <c r="O367" s="45">
        <v>89.6</v>
      </c>
      <c r="P367" s="45">
        <f t="shared" si="70"/>
        <v>13.654687500000005</v>
      </c>
      <c r="Q367" s="45">
        <f t="shared" si="71"/>
        <v>10114.80202702703</v>
      </c>
      <c r="R367" s="55"/>
      <c r="BV367" s="49"/>
      <c r="BW367" s="49"/>
      <c r="BX367" s="49"/>
      <c r="BY367" s="49"/>
      <c r="BZ367" s="49"/>
      <c r="CA367" s="49"/>
      <c r="CB367" s="49"/>
      <c r="CC367" s="49"/>
      <c r="CD367" s="49"/>
      <c r="CE367" s="48"/>
    </row>
    <row r="368" spans="6:83" x14ac:dyDescent="0.25">
      <c r="G368" s="31">
        <v>0.54054054054054046</v>
      </c>
      <c r="H368" s="77">
        <v>1370.4</v>
      </c>
      <c r="I368" s="47">
        <v>0.45833333333333398</v>
      </c>
      <c r="J368" s="31">
        <v>50</v>
      </c>
      <c r="K368" s="45">
        <v>-0.125</v>
      </c>
      <c r="L368" s="45">
        <v>0.83</v>
      </c>
      <c r="M368" s="45">
        <v>0.75</v>
      </c>
      <c r="N368" s="44">
        <v>87.8</v>
      </c>
      <c r="O368" s="45">
        <v>98.6</v>
      </c>
      <c r="P368" s="45">
        <f t="shared" si="70"/>
        <v>17.697187499999998</v>
      </c>
      <c r="Q368" s="45">
        <f t="shared" si="71"/>
        <v>13109.311216216212</v>
      </c>
      <c r="R368" s="55"/>
      <c r="BV368" s="49"/>
      <c r="BW368" s="49"/>
      <c r="BX368" s="49"/>
      <c r="BY368" s="49"/>
      <c r="BZ368" s="49"/>
      <c r="CA368" s="49"/>
      <c r="CB368" s="49"/>
      <c r="CC368" s="49"/>
      <c r="CD368" s="49"/>
      <c r="CE368" s="48"/>
    </row>
    <row r="369" spans="7:83" x14ac:dyDescent="0.25">
      <c r="G369" s="31">
        <v>0.54054054054054046</v>
      </c>
      <c r="H369" s="77">
        <v>1370.4</v>
      </c>
      <c r="I369" s="47">
        <v>0.5</v>
      </c>
      <c r="J369" s="31">
        <v>62</v>
      </c>
      <c r="K369" s="45">
        <v>-0.125</v>
      </c>
      <c r="L369" s="45">
        <v>0.83</v>
      </c>
      <c r="M369" s="45">
        <v>0.75</v>
      </c>
      <c r="N369" s="44">
        <v>91.4</v>
      </c>
      <c r="O369" s="45">
        <v>104</v>
      </c>
      <c r="P369" s="45">
        <f t="shared" si="70"/>
        <v>23.817187500000003</v>
      </c>
      <c r="Q369" s="45">
        <f t="shared" si="71"/>
        <v>17642.742567567569</v>
      </c>
      <c r="R369" s="55"/>
      <c r="BV369" s="49"/>
      <c r="BW369" s="49"/>
      <c r="BX369" s="49"/>
      <c r="BY369" s="49"/>
      <c r="BZ369" s="49"/>
      <c r="CA369" s="49"/>
      <c r="CB369" s="49"/>
      <c r="CC369" s="49"/>
      <c r="CD369" s="49"/>
      <c r="CE369" s="48"/>
    </row>
    <row r="370" spans="7:83" x14ac:dyDescent="0.25">
      <c r="G370" s="31">
        <v>0.54054054054054046</v>
      </c>
      <c r="H370" s="77">
        <v>1370.4</v>
      </c>
      <c r="I370" s="47">
        <v>0.54166666666666696</v>
      </c>
      <c r="J370" s="31">
        <v>71</v>
      </c>
      <c r="K370" s="45">
        <v>-0.125</v>
      </c>
      <c r="L370" s="45">
        <v>0.83</v>
      </c>
      <c r="M370" s="45">
        <v>0.75</v>
      </c>
      <c r="N370" s="44">
        <v>96</v>
      </c>
      <c r="O370" s="45">
        <v>104</v>
      </c>
      <c r="P370" s="45">
        <f t="shared" si="70"/>
        <v>32.869687499999998</v>
      </c>
      <c r="Q370" s="45">
        <f t="shared" si="71"/>
        <v>24348.443108108102</v>
      </c>
      <c r="R370" s="55"/>
      <c r="BV370" s="49"/>
      <c r="BW370" s="49"/>
      <c r="BX370" s="49"/>
      <c r="BY370" s="49"/>
      <c r="BZ370" s="49"/>
      <c r="CA370" s="49"/>
      <c r="CB370" s="49"/>
      <c r="CC370" s="49"/>
      <c r="CD370" s="49"/>
      <c r="CE370" s="48"/>
    </row>
    <row r="371" spans="7:83" x14ac:dyDescent="0.25">
      <c r="G371" s="31">
        <v>0.54054054054054046</v>
      </c>
      <c r="H371" s="77">
        <v>1370.4</v>
      </c>
      <c r="I371" s="47">
        <v>0.58333333333333404</v>
      </c>
      <c r="J371" s="31">
        <v>77</v>
      </c>
      <c r="K371" s="45">
        <v>-0.125</v>
      </c>
      <c r="L371" s="45">
        <v>0.83</v>
      </c>
      <c r="M371" s="45">
        <v>0.75</v>
      </c>
      <c r="N371" s="44">
        <v>96.8</v>
      </c>
      <c r="O371" s="45">
        <v>104</v>
      </c>
      <c r="P371" s="45">
        <f t="shared" si="70"/>
        <v>37.204687499999999</v>
      </c>
      <c r="Q371" s="45">
        <f t="shared" si="71"/>
        <v>27559.623648648645</v>
      </c>
      <c r="R371" s="55"/>
      <c r="BV371" s="49"/>
      <c r="BW371" s="49"/>
      <c r="BX371" s="49"/>
      <c r="BY371" s="49"/>
      <c r="BZ371" s="49"/>
      <c r="CA371" s="49"/>
      <c r="CB371" s="49"/>
      <c r="CC371" s="49"/>
      <c r="CD371" s="49"/>
      <c r="CE371" s="48"/>
    </row>
    <row r="372" spans="7:83" x14ac:dyDescent="0.25">
      <c r="G372" s="31">
        <v>0.54054054054054046</v>
      </c>
      <c r="H372" s="77">
        <v>1370.4</v>
      </c>
      <c r="I372" s="47">
        <v>0.625</v>
      </c>
      <c r="J372" s="31">
        <v>78</v>
      </c>
      <c r="K372" s="45">
        <v>-0.125</v>
      </c>
      <c r="L372" s="45">
        <v>0.83</v>
      </c>
      <c r="M372" s="45">
        <v>0.75</v>
      </c>
      <c r="N372" s="44">
        <v>89.6</v>
      </c>
      <c r="O372" s="45">
        <v>102.2</v>
      </c>
      <c r="P372" s="45">
        <f t="shared" si="70"/>
        <v>33.777187499999997</v>
      </c>
      <c r="Q372" s="45">
        <f t="shared" si="71"/>
        <v>25020.679864864858</v>
      </c>
      <c r="R372" s="55"/>
      <c r="BV372" s="49"/>
      <c r="BW372" s="49"/>
      <c r="BX372" s="49"/>
      <c r="BY372" s="49"/>
      <c r="BZ372" s="49"/>
      <c r="CA372" s="49"/>
      <c r="CB372" s="49"/>
      <c r="CC372" s="49"/>
      <c r="CD372" s="49"/>
      <c r="CE372" s="48"/>
    </row>
    <row r="373" spans="7:83" x14ac:dyDescent="0.25">
      <c r="G373" s="31">
        <v>0.54054054054054046</v>
      </c>
      <c r="H373" s="77">
        <v>1370.4</v>
      </c>
      <c r="I373" s="47">
        <v>0.66666666666666696</v>
      </c>
      <c r="J373" s="31">
        <v>74</v>
      </c>
      <c r="K373" s="45">
        <v>-0.125</v>
      </c>
      <c r="L373" s="45">
        <v>0.83</v>
      </c>
      <c r="M373" s="45">
        <v>0.75</v>
      </c>
      <c r="N373" s="44">
        <v>87</v>
      </c>
      <c r="O373" s="45">
        <v>100.4</v>
      </c>
      <c r="P373" s="45">
        <f t="shared" si="70"/>
        <v>30.687187499999993</v>
      </c>
      <c r="Q373" s="45">
        <f t="shared" si="71"/>
        <v>22731.74148648648</v>
      </c>
      <c r="R373" s="55"/>
      <c r="BV373" s="49"/>
      <c r="BW373" s="49"/>
      <c r="BX373" s="49"/>
      <c r="BY373" s="49"/>
      <c r="BZ373" s="49"/>
      <c r="CA373" s="49"/>
      <c r="CB373" s="49"/>
      <c r="CC373" s="49"/>
      <c r="CD373" s="49"/>
      <c r="CE373" s="48"/>
    </row>
    <row r="374" spans="7:83" x14ac:dyDescent="0.25">
      <c r="G374" s="31">
        <v>0.54054054054054046</v>
      </c>
      <c r="H374" s="77">
        <v>1370.4</v>
      </c>
      <c r="I374" s="47">
        <v>0.70833333333333404</v>
      </c>
      <c r="J374" s="31">
        <v>67</v>
      </c>
      <c r="K374" s="45">
        <v>-0.125</v>
      </c>
      <c r="L374" s="45">
        <v>0.83</v>
      </c>
      <c r="M374" s="45">
        <v>0.75</v>
      </c>
      <c r="N374" s="44">
        <v>84.2</v>
      </c>
      <c r="O374" s="45">
        <v>93.2</v>
      </c>
      <c r="P374" s="45">
        <f t="shared" si="70"/>
        <v>29.629687499999996</v>
      </c>
      <c r="Q374" s="45">
        <f t="shared" si="71"/>
        <v>21948.391216216212</v>
      </c>
      <c r="R374" s="55"/>
      <c r="BV374" s="49"/>
      <c r="BW374" s="49"/>
      <c r="BX374" s="49"/>
      <c r="BY374" s="49"/>
      <c r="BZ374" s="49"/>
      <c r="CA374" s="49"/>
      <c r="CB374" s="49"/>
      <c r="CC374" s="49"/>
      <c r="CD374" s="49"/>
      <c r="CE374" s="48"/>
    </row>
    <row r="375" spans="7:83" x14ac:dyDescent="0.25">
      <c r="G375" s="31">
        <v>0.54054054054054046</v>
      </c>
      <c r="H375" s="77">
        <v>1370.4</v>
      </c>
      <c r="I375" s="47">
        <v>0.75</v>
      </c>
      <c r="J375" s="31">
        <v>56</v>
      </c>
      <c r="K375" s="45">
        <v>-0.125</v>
      </c>
      <c r="L375" s="45">
        <v>0.83</v>
      </c>
      <c r="M375" s="45">
        <v>0.75</v>
      </c>
      <c r="N375" s="44">
        <v>82.4</v>
      </c>
      <c r="O375" s="45">
        <v>86</v>
      </c>
      <c r="P375" s="45">
        <f t="shared" si="70"/>
        <v>26.832187500000003</v>
      </c>
      <c r="Q375" s="45">
        <f t="shared" si="71"/>
        <v>19876.124189189188</v>
      </c>
      <c r="R375" s="55"/>
      <c r="BV375" s="49"/>
      <c r="BW375" s="49"/>
      <c r="BX375" s="49"/>
      <c r="BY375" s="49"/>
      <c r="BZ375" s="49"/>
      <c r="CA375" s="49"/>
      <c r="CB375" s="49"/>
      <c r="CC375" s="49"/>
      <c r="CD375" s="49"/>
      <c r="CE375" s="48"/>
    </row>
    <row r="376" spans="7:83" x14ac:dyDescent="0.25">
      <c r="G376" s="31">
        <v>0.54054054054054046</v>
      </c>
      <c r="H376" s="77">
        <v>1370.4</v>
      </c>
      <c r="I376" s="47">
        <v>0.79166666666666696</v>
      </c>
      <c r="J376" s="31">
        <v>42</v>
      </c>
      <c r="K376" s="45">
        <v>-0.125</v>
      </c>
      <c r="L376" s="45">
        <v>0.83</v>
      </c>
      <c r="M376" s="45">
        <v>0.75</v>
      </c>
      <c r="N376" s="44">
        <v>82.4</v>
      </c>
      <c r="O376" s="45">
        <v>82.4</v>
      </c>
      <c r="P376" s="45">
        <f t="shared" si="70"/>
        <v>20.817187500000003</v>
      </c>
      <c r="Q376" s="45">
        <f t="shared" si="71"/>
        <v>15420.472297297298</v>
      </c>
      <c r="R376" s="55"/>
      <c r="BV376" s="49"/>
      <c r="BW376" s="49"/>
      <c r="BX376" s="49"/>
      <c r="BY376" s="49"/>
      <c r="BZ376" s="49"/>
      <c r="CA376" s="49"/>
      <c r="CB376" s="49"/>
      <c r="CC376" s="49"/>
      <c r="CD376" s="49"/>
      <c r="CE376" s="48"/>
    </row>
    <row r="377" spans="7:83" x14ac:dyDescent="0.25">
      <c r="G377" s="31">
        <v>0.54054054054054046</v>
      </c>
      <c r="H377" s="77">
        <v>1370.4</v>
      </c>
      <c r="I377" s="47">
        <v>0.83333333333333404</v>
      </c>
      <c r="J377" s="31">
        <v>28</v>
      </c>
      <c r="K377" s="45">
        <v>-0.125</v>
      </c>
      <c r="L377" s="45">
        <v>0.83</v>
      </c>
      <c r="M377" s="45">
        <v>0.75</v>
      </c>
      <c r="N377" s="44">
        <v>80.599999999999994</v>
      </c>
      <c r="O377" s="45">
        <v>80.599999999999994</v>
      </c>
      <c r="P377" s="45">
        <f t="shared" si="70"/>
        <v>12.102187499999999</v>
      </c>
      <c r="Q377" s="45">
        <f t="shared" si="71"/>
        <v>8964.7771621621596</v>
      </c>
      <c r="R377" s="55"/>
      <c r="BV377" s="49"/>
      <c r="BW377" s="49"/>
      <c r="BX377" s="49"/>
      <c r="BY377" s="49"/>
      <c r="BZ377" s="49"/>
      <c r="CA377" s="49"/>
      <c r="CB377" s="49"/>
      <c r="CC377" s="49"/>
      <c r="CD377" s="49"/>
      <c r="CE377" s="48"/>
    </row>
    <row r="378" spans="7:83" x14ac:dyDescent="0.25">
      <c r="G378" s="31">
        <v>0.54054054054054046</v>
      </c>
      <c r="H378" s="77">
        <v>1370.4</v>
      </c>
      <c r="I378" s="47">
        <v>0.875</v>
      </c>
      <c r="J378" s="31">
        <v>18</v>
      </c>
      <c r="K378" s="45">
        <v>-0.125</v>
      </c>
      <c r="L378" s="45">
        <v>0.83</v>
      </c>
      <c r="M378" s="45">
        <v>0.75</v>
      </c>
      <c r="N378" s="44">
        <v>80.599999999999994</v>
      </c>
      <c r="O378" s="45">
        <v>78.8</v>
      </c>
      <c r="P378" s="45">
        <f t="shared" si="70"/>
        <v>7.2271874999999977</v>
      </c>
      <c r="Q378" s="45">
        <f t="shared" si="71"/>
        <v>5353.5879729729713</v>
      </c>
      <c r="R378" s="55"/>
      <c r="BV378" s="49"/>
      <c r="BW378" s="49"/>
      <c r="BX378" s="49"/>
      <c r="BY378" s="49"/>
      <c r="BZ378" s="49"/>
      <c r="CA378" s="49"/>
      <c r="CB378" s="49"/>
      <c r="CC378" s="49"/>
      <c r="CD378" s="49"/>
      <c r="CE378" s="48"/>
    </row>
    <row r="379" spans="7:83" x14ac:dyDescent="0.25">
      <c r="G379" s="31">
        <v>0.54054054054054046</v>
      </c>
      <c r="H379" s="77">
        <v>1370.4</v>
      </c>
      <c r="I379" s="47">
        <v>0.91666666666666696</v>
      </c>
      <c r="J379" s="31">
        <v>12</v>
      </c>
      <c r="K379" s="45">
        <v>-0.125</v>
      </c>
      <c r="L379" s="45">
        <v>0.83</v>
      </c>
      <c r="M379" s="45">
        <v>0.75</v>
      </c>
      <c r="N379" s="44">
        <v>81</v>
      </c>
      <c r="O379" s="45">
        <v>78.8</v>
      </c>
      <c r="P379" s="45">
        <f t="shared" si="70"/>
        <v>3.7921875000000016</v>
      </c>
      <c r="Q379" s="45">
        <f t="shared" si="71"/>
        <v>2809.0885135135145</v>
      </c>
      <c r="R379" s="55"/>
      <c r="BV379" s="49"/>
      <c r="BW379" s="49"/>
      <c r="BX379" s="49"/>
      <c r="BY379" s="49"/>
      <c r="BZ379" s="49"/>
      <c r="CA379" s="49"/>
      <c r="CB379" s="49"/>
      <c r="CC379" s="49"/>
      <c r="CD379" s="49"/>
      <c r="CE379" s="48"/>
    </row>
    <row r="380" spans="7:83" x14ac:dyDescent="0.25">
      <c r="G380" s="31">
        <v>0.54054054054054046</v>
      </c>
      <c r="H380" s="77">
        <v>1370.4</v>
      </c>
      <c r="I380" s="47">
        <v>0.95833333333333404</v>
      </c>
      <c r="J380" s="31">
        <v>8</v>
      </c>
      <c r="K380" s="45">
        <v>-0.125</v>
      </c>
      <c r="L380" s="45">
        <v>0.83</v>
      </c>
      <c r="M380" s="45">
        <v>0.75</v>
      </c>
      <c r="N380" s="44">
        <v>80.599999999999994</v>
      </c>
      <c r="O380" s="45">
        <v>78.8</v>
      </c>
      <c r="P380" s="45">
        <f t="shared" si="70"/>
        <v>1.0021874999999978</v>
      </c>
      <c r="Q380" s="45">
        <f t="shared" si="71"/>
        <v>742.37716216216052</v>
      </c>
      <c r="R380" s="55"/>
      <c r="BV380" s="49"/>
      <c r="BW380" s="49"/>
      <c r="BX380" s="49"/>
      <c r="BY380" s="49"/>
      <c r="BZ380" s="49"/>
      <c r="CA380" s="49"/>
      <c r="CB380" s="49"/>
      <c r="CC380" s="49"/>
      <c r="CD380" s="49"/>
      <c r="CE380" s="48"/>
    </row>
    <row r="381" spans="7:83" x14ac:dyDescent="0.25">
      <c r="G381" s="31">
        <v>0.54054054054054046</v>
      </c>
      <c r="H381" s="77">
        <v>1370.4</v>
      </c>
      <c r="I381" s="47">
        <v>1</v>
      </c>
      <c r="J381" s="31">
        <v>5</v>
      </c>
      <c r="K381" s="45">
        <v>-0.125</v>
      </c>
      <c r="L381" s="45">
        <v>0.83</v>
      </c>
      <c r="M381" s="45">
        <v>0.75</v>
      </c>
      <c r="N381" s="44">
        <v>80.599999999999994</v>
      </c>
      <c r="O381" s="45">
        <v>77</v>
      </c>
      <c r="P381" s="45">
        <f t="shared" si="70"/>
        <v>0.4846874999999955</v>
      </c>
      <c r="Q381" s="45">
        <f t="shared" si="71"/>
        <v>359.03554054053717</v>
      </c>
      <c r="R381" s="55"/>
      <c r="BV381" s="49"/>
      <c r="BW381" s="49"/>
      <c r="BX381" s="49"/>
      <c r="BY381" s="49"/>
      <c r="BZ381" s="49"/>
      <c r="CA381" s="49"/>
      <c r="CB381" s="49"/>
      <c r="CC381" s="49"/>
      <c r="CD381" s="49"/>
      <c r="CE381" s="48"/>
    </row>
    <row r="382" spans="7:83" x14ac:dyDescent="0.25">
      <c r="BV382" s="49"/>
      <c r="BW382" s="49"/>
      <c r="BX382" s="49"/>
      <c r="BY382" s="49"/>
      <c r="BZ382" s="49"/>
      <c r="CA382" s="49"/>
      <c r="CB382" s="49"/>
      <c r="CC382" s="49"/>
      <c r="CD382" s="49"/>
      <c r="CE382" s="48"/>
    </row>
    <row r="383" spans="7:83" x14ac:dyDescent="0.25">
      <c r="BV383" s="49"/>
      <c r="BW383" s="49"/>
      <c r="BX383" s="49"/>
      <c r="BY383" s="49"/>
      <c r="BZ383" s="49"/>
      <c r="CA383" s="49"/>
      <c r="CB383" s="49"/>
      <c r="CC383" s="49"/>
      <c r="CD383" s="49"/>
      <c r="CE383" s="48"/>
    </row>
    <row r="384" spans="7:83" x14ac:dyDescent="0.25">
      <c r="BV384" s="49"/>
      <c r="BW384" s="49"/>
      <c r="BX384" s="49"/>
      <c r="BY384" s="49"/>
      <c r="BZ384" s="49"/>
      <c r="CA384" s="49"/>
      <c r="CB384" s="49"/>
      <c r="CC384" s="49"/>
      <c r="CD384" s="49"/>
      <c r="CE384" s="48"/>
    </row>
    <row r="385" spans="74:83" x14ac:dyDescent="0.25">
      <c r="BV385" s="49"/>
      <c r="BW385" s="49"/>
      <c r="BX385" s="49"/>
      <c r="BY385" s="49"/>
      <c r="BZ385" s="49"/>
      <c r="CA385" s="49"/>
      <c r="CB385" s="49"/>
      <c r="CC385" s="49"/>
      <c r="CD385" s="49"/>
      <c r="CE385" s="48"/>
    </row>
    <row r="386" spans="74:83" x14ac:dyDescent="0.25">
      <c r="BV386" s="49"/>
      <c r="BW386" s="49"/>
      <c r="BX386" s="49"/>
      <c r="BY386" s="49"/>
      <c r="BZ386" s="49"/>
      <c r="CA386" s="49"/>
      <c r="CB386" s="49"/>
      <c r="CC386" s="49"/>
      <c r="CD386" s="49"/>
      <c r="CE386" s="48"/>
    </row>
    <row r="387" spans="74:83" x14ac:dyDescent="0.25">
      <c r="BV387" s="49"/>
      <c r="BW387" s="49"/>
      <c r="BX387" s="49"/>
      <c r="BY387" s="49"/>
      <c r="BZ387" s="49"/>
      <c r="CA387" s="49"/>
      <c r="CB387" s="49"/>
      <c r="CC387" s="49"/>
      <c r="CD387" s="49"/>
      <c r="CE387" s="48"/>
    </row>
    <row r="388" spans="74:83" x14ac:dyDescent="0.25">
      <c r="BV388" s="49"/>
      <c r="BW388" s="49"/>
      <c r="BX388" s="49"/>
      <c r="BY388" s="49"/>
      <c r="BZ388" s="49"/>
      <c r="CA388" s="49"/>
      <c r="CB388" s="49"/>
      <c r="CC388" s="49"/>
      <c r="CD388" s="49"/>
      <c r="CE388" s="48"/>
    </row>
    <row r="389" spans="74:83" x14ac:dyDescent="0.25">
      <c r="BV389" s="49"/>
      <c r="BW389" s="49"/>
      <c r="BX389" s="49"/>
      <c r="BY389" s="49"/>
      <c r="BZ389" s="49"/>
      <c r="CA389" s="49"/>
      <c r="CB389" s="49"/>
      <c r="CC389" s="49"/>
      <c r="CD389" s="49"/>
      <c r="CE389" s="48"/>
    </row>
    <row r="390" spans="74:83" x14ac:dyDescent="0.25">
      <c r="BV390" s="49"/>
      <c r="BW390" s="49"/>
      <c r="BX390" s="49"/>
      <c r="BY390" s="49"/>
      <c r="BZ390" s="49"/>
      <c r="CA390" s="49"/>
      <c r="CB390" s="49"/>
      <c r="CC390" s="49"/>
      <c r="CD390" s="49"/>
      <c r="CE390" s="48"/>
    </row>
    <row r="391" spans="74:83" x14ac:dyDescent="0.25">
      <c r="BV391" s="49"/>
      <c r="BW391" s="49"/>
      <c r="BX391" s="49"/>
      <c r="BY391" s="49"/>
      <c r="BZ391" s="49"/>
      <c r="CA391" s="49"/>
      <c r="CB391" s="49"/>
      <c r="CC391" s="49"/>
      <c r="CD391" s="49"/>
      <c r="CE391" s="48"/>
    </row>
    <row r="392" spans="74:83" x14ac:dyDescent="0.25">
      <c r="BV392" s="49"/>
      <c r="BW392" s="49"/>
      <c r="BX392" s="49"/>
      <c r="BY392" s="49"/>
      <c r="BZ392" s="49"/>
      <c r="CA392" s="49"/>
      <c r="CB392" s="49"/>
      <c r="CC392" s="49"/>
      <c r="CD392" s="49"/>
      <c r="CE392" s="48"/>
    </row>
    <row r="393" spans="74:83" x14ac:dyDescent="0.25">
      <c r="BV393" s="49"/>
      <c r="BW393" s="49"/>
      <c r="BX393" s="49"/>
      <c r="BY393" s="49"/>
      <c r="BZ393" s="49"/>
      <c r="CA393" s="49"/>
      <c r="CB393" s="49"/>
      <c r="CC393" s="49"/>
      <c r="CD393" s="49"/>
      <c r="CE393" s="48"/>
    </row>
    <row r="394" spans="74:83" x14ac:dyDescent="0.25">
      <c r="BV394" s="49"/>
      <c r="BW394" s="49"/>
      <c r="BX394" s="49"/>
      <c r="BY394" s="49"/>
      <c r="BZ394" s="49"/>
      <c r="CA394" s="49"/>
      <c r="CB394" s="49"/>
      <c r="CC394" s="49"/>
      <c r="CD394" s="49"/>
      <c r="CE394" s="48"/>
    </row>
    <row r="395" spans="74:83" x14ac:dyDescent="0.25">
      <c r="BV395" s="49"/>
      <c r="BW395" s="49"/>
      <c r="BX395" s="49"/>
      <c r="BY395" s="49"/>
      <c r="BZ395" s="49"/>
      <c r="CA395" s="49"/>
      <c r="CB395" s="49"/>
      <c r="CC395" s="49"/>
      <c r="CD395" s="49"/>
      <c r="CE395" s="48"/>
    </row>
    <row r="396" spans="74:83" x14ac:dyDescent="0.25">
      <c r="BV396" s="49"/>
      <c r="BW396" s="49"/>
      <c r="BX396" s="49"/>
      <c r="BY396" s="49"/>
      <c r="BZ396" s="49"/>
      <c r="CA396" s="49"/>
      <c r="CB396" s="49"/>
      <c r="CC396" s="49"/>
      <c r="CD396" s="49"/>
      <c r="CE396" s="48"/>
    </row>
    <row r="397" spans="74:83" x14ac:dyDescent="0.25">
      <c r="BV397" s="49"/>
      <c r="BW397" s="49"/>
      <c r="BX397" s="49"/>
      <c r="BY397" s="49"/>
      <c r="BZ397" s="49"/>
      <c r="CA397" s="49"/>
      <c r="CB397" s="49"/>
      <c r="CC397" s="49"/>
      <c r="CD397" s="49"/>
      <c r="CE397" s="48"/>
    </row>
    <row r="398" spans="74:83" x14ac:dyDescent="0.25">
      <c r="BV398" s="49"/>
      <c r="BW398" s="49"/>
      <c r="BX398" s="49"/>
      <c r="BY398" s="49"/>
      <c r="BZ398" s="49"/>
      <c r="CA398" s="49"/>
      <c r="CB398" s="49"/>
      <c r="CC398" s="49"/>
      <c r="CD398" s="49"/>
      <c r="CE398" s="48"/>
    </row>
    <row r="399" spans="74:83" x14ac:dyDescent="0.25">
      <c r="BV399" s="49"/>
      <c r="BW399" s="49"/>
      <c r="BX399" s="49"/>
      <c r="BY399" s="49"/>
      <c r="BZ399" s="49"/>
      <c r="CA399" s="49"/>
      <c r="CB399" s="49"/>
      <c r="CC399" s="49"/>
      <c r="CD399" s="49"/>
      <c r="CE399" s="48"/>
    </row>
    <row r="400" spans="74:83" x14ac:dyDescent="0.25">
      <c r="BV400" s="49"/>
      <c r="BW400" s="49"/>
      <c r="BX400" s="49"/>
      <c r="BY400" s="49"/>
      <c r="BZ400" s="49"/>
      <c r="CA400" s="49"/>
      <c r="CB400" s="49"/>
      <c r="CC400" s="49"/>
      <c r="CD400" s="49"/>
      <c r="CE400" s="48"/>
    </row>
    <row r="401" spans="74:83" x14ac:dyDescent="0.25">
      <c r="BV401" s="49"/>
      <c r="BW401" s="49"/>
      <c r="BX401" s="49"/>
      <c r="BY401" s="49"/>
      <c r="BZ401" s="49"/>
      <c r="CA401" s="49"/>
      <c r="CB401" s="49"/>
      <c r="CC401" s="49"/>
      <c r="CD401" s="49"/>
      <c r="CE401" s="48"/>
    </row>
    <row r="402" spans="74:83" x14ac:dyDescent="0.25">
      <c r="BV402" s="49"/>
      <c r="BW402" s="49"/>
      <c r="BX402" s="49"/>
      <c r="BY402" s="49"/>
      <c r="BZ402" s="49"/>
      <c r="CA402" s="49"/>
      <c r="CB402" s="49"/>
      <c r="CC402" s="49"/>
      <c r="CD402" s="49"/>
      <c r="CE402" s="48"/>
    </row>
    <row r="403" spans="74:83" x14ac:dyDescent="0.25">
      <c r="BV403" s="49"/>
      <c r="BW403" s="49"/>
      <c r="BX403" s="49"/>
      <c r="BY403" s="49"/>
      <c r="BZ403" s="49"/>
      <c r="CA403" s="49"/>
      <c r="CB403" s="49"/>
      <c r="CC403" s="49"/>
      <c r="CD403" s="49"/>
      <c r="CE403" s="48"/>
    </row>
    <row r="404" spans="74:83" x14ac:dyDescent="0.25">
      <c r="BV404" s="49"/>
      <c r="BW404" s="49"/>
      <c r="BX404" s="49"/>
      <c r="BY404" s="49"/>
      <c r="BZ404" s="49"/>
      <c r="CA404" s="49"/>
      <c r="CB404" s="49"/>
      <c r="CC404" s="49"/>
      <c r="CD404" s="49"/>
      <c r="CE404" s="48"/>
    </row>
    <row r="405" spans="74:83" x14ac:dyDescent="0.25">
      <c r="BV405" s="49"/>
      <c r="BW405" s="49"/>
      <c r="BX405" s="49"/>
      <c r="BY405" s="49"/>
      <c r="BZ405" s="49"/>
      <c r="CA405" s="49"/>
      <c r="CB405" s="49"/>
      <c r="CC405" s="49"/>
      <c r="CD405" s="49"/>
      <c r="CE405" s="48"/>
    </row>
    <row r="406" spans="74:83" x14ac:dyDescent="0.25">
      <c r="BV406" s="49"/>
      <c r="BW406" s="49"/>
      <c r="BX406" s="49"/>
      <c r="BY406" s="49"/>
      <c r="BZ406" s="49"/>
      <c r="CA406" s="49"/>
      <c r="CB406" s="49"/>
      <c r="CC406" s="49"/>
      <c r="CD406" s="49"/>
      <c r="CE406" s="48"/>
    </row>
    <row r="407" spans="74:83" x14ac:dyDescent="0.25">
      <c r="BV407" s="49"/>
      <c r="BW407" s="49"/>
      <c r="BX407" s="49"/>
      <c r="BY407" s="49"/>
      <c r="BZ407" s="49"/>
      <c r="CA407" s="49"/>
      <c r="CB407" s="49"/>
      <c r="CC407" s="49"/>
      <c r="CD407" s="49"/>
      <c r="CE407" s="48"/>
    </row>
    <row r="408" spans="74:83" x14ac:dyDescent="0.25">
      <c r="BV408" s="49"/>
      <c r="BW408" s="49"/>
      <c r="BX408" s="49"/>
      <c r="BY408" s="49"/>
      <c r="BZ408" s="49"/>
      <c r="CA408" s="49"/>
      <c r="CB408" s="49"/>
      <c r="CC408" s="49"/>
      <c r="CD408" s="49"/>
      <c r="CE408" s="48"/>
    </row>
    <row r="409" spans="74:83" x14ac:dyDescent="0.25">
      <c r="BV409" s="49"/>
      <c r="BW409" s="49"/>
      <c r="BX409" s="49"/>
      <c r="BY409" s="49"/>
      <c r="BZ409" s="49"/>
      <c r="CA409" s="49"/>
      <c r="CB409" s="49"/>
      <c r="CC409" s="49"/>
      <c r="CD409" s="49"/>
      <c r="CE409" s="48"/>
    </row>
    <row r="410" spans="74:83" x14ac:dyDescent="0.25">
      <c r="BV410" s="49"/>
      <c r="BW410" s="49"/>
      <c r="BX410" s="49"/>
      <c r="BY410" s="49"/>
      <c r="BZ410" s="49"/>
      <c r="CA410" s="49"/>
      <c r="CB410" s="49"/>
      <c r="CC410" s="49"/>
      <c r="CD410" s="49"/>
      <c r="CE410" s="48"/>
    </row>
    <row r="411" spans="74:83" x14ac:dyDescent="0.25">
      <c r="BV411" s="49"/>
      <c r="BW411" s="49"/>
      <c r="BX411" s="49"/>
      <c r="BY411" s="49"/>
      <c r="BZ411" s="49"/>
      <c r="CA411" s="49"/>
      <c r="CB411" s="49"/>
      <c r="CC411" s="49"/>
      <c r="CD411" s="49"/>
      <c r="CE411" s="48"/>
    </row>
    <row r="412" spans="74:83" x14ac:dyDescent="0.25">
      <c r="BV412" s="49"/>
      <c r="BW412" s="49"/>
      <c r="BX412" s="49"/>
      <c r="BY412" s="49"/>
      <c r="BZ412" s="49"/>
      <c r="CA412" s="49"/>
      <c r="CB412" s="49"/>
      <c r="CC412" s="49"/>
      <c r="CD412" s="49"/>
      <c r="CE412" s="48"/>
    </row>
    <row r="413" spans="74:83" x14ac:dyDescent="0.25">
      <c r="BV413" s="49"/>
      <c r="BW413" s="49"/>
      <c r="BX413" s="49"/>
      <c r="BY413" s="49"/>
      <c r="BZ413" s="49"/>
      <c r="CA413" s="49"/>
      <c r="CB413" s="49"/>
      <c r="CC413" s="49"/>
      <c r="CD413" s="49"/>
      <c r="CE413" s="48"/>
    </row>
    <row r="414" spans="74:83" x14ac:dyDescent="0.25">
      <c r="BV414" s="49"/>
      <c r="BW414" s="49"/>
      <c r="BX414" s="49"/>
      <c r="BY414" s="49"/>
      <c r="BZ414" s="49"/>
      <c r="CA414" s="49"/>
      <c r="CB414" s="49"/>
      <c r="CC414" s="49"/>
      <c r="CD414" s="49"/>
      <c r="CE414" s="48"/>
    </row>
    <row r="415" spans="74:83" x14ac:dyDescent="0.25">
      <c r="BV415" s="49"/>
      <c r="BW415" s="49"/>
      <c r="BX415" s="49"/>
      <c r="BY415" s="49"/>
      <c r="BZ415" s="49"/>
      <c r="CA415" s="49"/>
      <c r="CB415" s="49"/>
      <c r="CC415" s="49"/>
      <c r="CD415" s="49"/>
      <c r="CE415" s="48"/>
    </row>
    <row r="416" spans="74:83" x14ac:dyDescent="0.25">
      <c r="BV416" s="49"/>
      <c r="BW416" s="49"/>
      <c r="BX416" s="49"/>
      <c r="BY416" s="49"/>
      <c r="BZ416" s="49"/>
      <c r="CA416" s="49"/>
      <c r="CB416" s="49"/>
      <c r="CC416" s="49"/>
      <c r="CD416" s="49"/>
      <c r="CE416" s="48"/>
    </row>
    <row r="417" spans="74:83" x14ac:dyDescent="0.25">
      <c r="BV417" s="49"/>
      <c r="BW417" s="49"/>
      <c r="BX417" s="49"/>
      <c r="BY417" s="49"/>
      <c r="BZ417" s="49"/>
      <c r="CA417" s="49"/>
      <c r="CB417" s="49"/>
      <c r="CC417" s="49"/>
      <c r="CD417" s="49"/>
      <c r="CE417" s="48"/>
    </row>
    <row r="418" spans="74:83" x14ac:dyDescent="0.25">
      <c r="BV418" s="49"/>
      <c r="BW418" s="49"/>
      <c r="BX418" s="49"/>
      <c r="BY418" s="49"/>
      <c r="BZ418" s="49"/>
      <c r="CA418" s="49"/>
      <c r="CB418" s="49"/>
      <c r="CC418" s="49"/>
      <c r="CD418" s="49"/>
      <c r="CE418" s="48"/>
    </row>
    <row r="419" spans="74:83" x14ac:dyDescent="0.25">
      <c r="BV419" s="49"/>
      <c r="BW419" s="49"/>
      <c r="BX419" s="49"/>
      <c r="BY419" s="49"/>
      <c r="BZ419" s="49"/>
      <c r="CA419" s="49"/>
      <c r="CB419" s="49"/>
      <c r="CC419" s="49"/>
      <c r="CD419" s="49"/>
      <c r="CE419" s="48"/>
    </row>
    <row r="420" spans="74:83" x14ac:dyDescent="0.25">
      <c r="BV420" s="49"/>
      <c r="BW420" s="49"/>
      <c r="BX420" s="49"/>
      <c r="BY420" s="49"/>
      <c r="BZ420" s="49"/>
      <c r="CA420" s="49"/>
      <c r="CB420" s="49"/>
      <c r="CC420" s="49"/>
      <c r="CD420" s="49"/>
      <c r="CE420" s="48"/>
    </row>
    <row r="421" spans="74:83" x14ac:dyDescent="0.25">
      <c r="BV421" s="49"/>
      <c r="BW421" s="49"/>
      <c r="BX421" s="49"/>
      <c r="BY421" s="49"/>
      <c r="BZ421" s="49"/>
      <c r="CA421" s="49"/>
      <c r="CB421" s="49"/>
      <c r="CC421" s="49"/>
      <c r="CD421" s="49"/>
      <c r="CE421" s="48"/>
    </row>
    <row r="422" spans="74:83" x14ac:dyDescent="0.25">
      <c r="BV422" s="49"/>
      <c r="BW422" s="49"/>
      <c r="BX422" s="49"/>
      <c r="BY422" s="49"/>
      <c r="BZ422" s="49"/>
      <c r="CA422" s="49"/>
      <c r="CB422" s="49"/>
      <c r="CC422" s="49"/>
      <c r="CD422" s="49"/>
      <c r="CE422" s="48"/>
    </row>
    <row r="423" spans="74:83" x14ac:dyDescent="0.25">
      <c r="BV423" s="49"/>
      <c r="BW423" s="49"/>
      <c r="BX423" s="49"/>
      <c r="BY423" s="49"/>
      <c r="BZ423" s="49"/>
      <c r="CA423" s="49"/>
      <c r="CB423" s="49"/>
      <c r="CC423" s="49"/>
      <c r="CD423" s="49"/>
      <c r="CE423" s="48"/>
    </row>
    <row r="424" spans="74:83" x14ac:dyDescent="0.25">
      <c r="BV424" s="49"/>
      <c r="BW424" s="49"/>
      <c r="BX424" s="49"/>
      <c r="BY424" s="49"/>
      <c r="BZ424" s="49"/>
      <c r="CA424" s="49"/>
      <c r="CB424" s="49"/>
      <c r="CC424" s="49"/>
      <c r="CD424" s="49"/>
      <c r="CE424" s="48"/>
    </row>
    <row r="425" spans="74:83" x14ac:dyDescent="0.25">
      <c r="BV425" s="49"/>
      <c r="BW425" s="49"/>
      <c r="BX425" s="49"/>
      <c r="BY425" s="49"/>
      <c r="BZ425" s="49"/>
      <c r="CA425" s="49"/>
      <c r="CB425" s="49"/>
      <c r="CC425" s="49"/>
      <c r="CD425" s="49"/>
      <c r="CE425" s="48"/>
    </row>
    <row r="426" spans="74:83" x14ac:dyDescent="0.25">
      <c r="BV426" s="49"/>
      <c r="BW426" s="49"/>
      <c r="BX426" s="49"/>
      <c r="BY426" s="49"/>
      <c r="BZ426" s="49"/>
      <c r="CA426" s="49"/>
      <c r="CB426" s="49"/>
      <c r="CC426" s="49"/>
      <c r="CD426" s="49"/>
      <c r="CE426" s="48"/>
    </row>
    <row r="427" spans="74:83" x14ac:dyDescent="0.25">
      <c r="BV427" s="49"/>
      <c r="BW427" s="49"/>
      <c r="BX427" s="49"/>
      <c r="BY427" s="49"/>
      <c r="BZ427" s="49"/>
      <c r="CA427" s="49"/>
      <c r="CB427" s="49"/>
      <c r="CC427" s="49"/>
      <c r="CD427" s="49"/>
      <c r="CE427" s="48"/>
    </row>
    <row r="428" spans="74:83" x14ac:dyDescent="0.25">
      <c r="BV428" s="49"/>
      <c r="BW428" s="49"/>
      <c r="BX428" s="49"/>
      <c r="BY428" s="49"/>
      <c r="BZ428" s="49"/>
      <c r="CA428" s="49"/>
      <c r="CB428" s="49"/>
      <c r="CC428" s="49"/>
      <c r="CD428" s="49"/>
      <c r="CE428" s="48"/>
    </row>
    <row r="429" spans="74:83" x14ac:dyDescent="0.25">
      <c r="BV429" s="49"/>
      <c r="BW429" s="49"/>
      <c r="BX429" s="49"/>
      <c r="BY429" s="49"/>
      <c r="BZ429" s="49"/>
      <c r="CA429" s="49"/>
      <c r="CB429" s="49"/>
      <c r="CC429" s="49"/>
      <c r="CD429" s="49"/>
      <c r="CE429" s="48"/>
    </row>
    <row r="430" spans="74:83" x14ac:dyDescent="0.25">
      <c r="BV430" s="49"/>
      <c r="BW430" s="49"/>
      <c r="BX430" s="49"/>
      <c r="BY430" s="49"/>
      <c r="BZ430" s="49"/>
      <c r="CA430" s="49"/>
      <c r="CB430" s="49"/>
      <c r="CC430" s="49"/>
      <c r="CD430" s="49"/>
      <c r="CE430" s="48"/>
    </row>
    <row r="431" spans="74:83" x14ac:dyDescent="0.25">
      <c r="BV431" s="49"/>
      <c r="BW431" s="49"/>
      <c r="BX431" s="49"/>
      <c r="BY431" s="49"/>
      <c r="BZ431" s="49"/>
      <c r="CA431" s="49"/>
      <c r="CB431" s="49"/>
      <c r="CC431" s="49"/>
      <c r="CD431" s="49"/>
      <c r="CE431" s="48"/>
    </row>
    <row r="432" spans="74:83" x14ac:dyDescent="0.25">
      <c r="BV432" s="49"/>
      <c r="BW432" s="49"/>
      <c r="BX432" s="49"/>
      <c r="BY432" s="49"/>
      <c r="BZ432" s="49"/>
      <c r="CA432" s="49"/>
      <c r="CB432" s="49"/>
      <c r="CC432" s="49"/>
      <c r="CD432" s="49"/>
      <c r="CE432" s="48"/>
    </row>
    <row r="433" spans="74:83" x14ac:dyDescent="0.25">
      <c r="BV433" s="49"/>
      <c r="BW433" s="49"/>
      <c r="BX433" s="49"/>
      <c r="BY433" s="49"/>
      <c r="BZ433" s="49"/>
      <c r="CA433" s="49"/>
      <c r="CB433" s="49"/>
      <c r="CC433" s="49"/>
      <c r="CD433" s="49"/>
      <c r="CE433" s="48"/>
    </row>
    <row r="434" spans="74:83" x14ac:dyDescent="0.25">
      <c r="BV434" s="49"/>
      <c r="BW434" s="49"/>
      <c r="BX434" s="49"/>
      <c r="BY434" s="49"/>
      <c r="BZ434" s="49"/>
      <c r="CA434" s="49"/>
      <c r="CB434" s="49"/>
      <c r="CC434" s="49"/>
      <c r="CD434" s="49"/>
      <c r="CE434" s="48"/>
    </row>
    <row r="435" spans="74:83" x14ac:dyDescent="0.25">
      <c r="BV435" s="49"/>
      <c r="BW435" s="49"/>
      <c r="BX435" s="49"/>
      <c r="BY435" s="49"/>
      <c r="BZ435" s="49"/>
      <c r="CA435" s="49"/>
      <c r="CB435" s="49"/>
      <c r="CC435" s="49"/>
      <c r="CD435" s="49"/>
      <c r="CE435" s="48"/>
    </row>
    <row r="436" spans="74:83" x14ac:dyDescent="0.25">
      <c r="BV436" s="49"/>
      <c r="BW436" s="49"/>
      <c r="BX436" s="49"/>
      <c r="BY436" s="49"/>
      <c r="BZ436" s="49"/>
      <c r="CA436" s="49"/>
      <c r="CB436" s="49"/>
      <c r="CC436" s="49"/>
      <c r="CD436" s="49"/>
      <c r="CE436" s="48"/>
    </row>
    <row r="437" spans="74:83" x14ac:dyDescent="0.25">
      <c r="BV437" s="49"/>
      <c r="BW437" s="49"/>
      <c r="BX437" s="49"/>
      <c r="BY437" s="49"/>
      <c r="BZ437" s="49"/>
      <c r="CA437" s="49"/>
      <c r="CB437" s="49"/>
      <c r="CC437" s="49"/>
      <c r="CD437" s="49"/>
      <c r="CE437" s="48"/>
    </row>
    <row r="438" spans="74:83" x14ac:dyDescent="0.25">
      <c r="BV438" s="49"/>
      <c r="BW438" s="49"/>
      <c r="BX438" s="49"/>
      <c r="BY438" s="49"/>
      <c r="BZ438" s="49"/>
      <c r="CA438" s="49"/>
      <c r="CB438" s="49"/>
      <c r="CC438" s="49"/>
      <c r="CD438" s="49"/>
      <c r="CE438" s="48"/>
    </row>
    <row r="439" spans="74:83" x14ac:dyDescent="0.25">
      <c r="BV439" s="49"/>
      <c r="BW439" s="49"/>
      <c r="BX439" s="49"/>
      <c r="BY439" s="49"/>
      <c r="BZ439" s="49"/>
      <c r="CA439" s="49"/>
      <c r="CB439" s="49"/>
      <c r="CC439" s="49"/>
      <c r="CD439" s="49"/>
      <c r="CE439" s="48"/>
    </row>
    <row r="440" spans="74:83" x14ac:dyDescent="0.25">
      <c r="BV440" s="49"/>
      <c r="BW440" s="49"/>
      <c r="BX440" s="49"/>
      <c r="BY440" s="49"/>
      <c r="BZ440" s="49"/>
      <c r="CA440" s="49"/>
      <c r="CB440" s="49"/>
      <c r="CC440" s="49"/>
      <c r="CD440" s="49"/>
      <c r="CE440" s="48"/>
    </row>
    <row r="441" spans="74:83" x14ac:dyDescent="0.25">
      <c r="BV441" s="49"/>
      <c r="BW441" s="49"/>
      <c r="BX441" s="49"/>
      <c r="BY441" s="49"/>
      <c r="BZ441" s="49"/>
      <c r="CA441" s="49"/>
      <c r="CB441" s="49"/>
      <c r="CC441" s="49"/>
      <c r="CD441" s="49"/>
      <c r="CE441" s="48"/>
    </row>
    <row r="442" spans="74:83" x14ac:dyDescent="0.25">
      <c r="BV442" s="49"/>
      <c r="BW442" s="49"/>
      <c r="BX442" s="49"/>
      <c r="BY442" s="49"/>
      <c r="BZ442" s="49"/>
      <c r="CA442" s="49"/>
      <c r="CB442" s="49"/>
      <c r="CC442" s="49"/>
      <c r="CD442" s="49"/>
      <c r="CE442" s="48"/>
    </row>
    <row r="443" spans="74:83" x14ac:dyDescent="0.25">
      <c r="BV443" s="49"/>
      <c r="BW443" s="49"/>
      <c r="BX443" s="49"/>
      <c r="BY443" s="49"/>
      <c r="BZ443" s="49"/>
      <c r="CA443" s="49"/>
      <c r="CB443" s="49"/>
      <c r="CC443" s="49"/>
      <c r="CD443" s="49"/>
      <c r="CE443" s="48"/>
    </row>
    <row r="444" spans="74:83" x14ac:dyDescent="0.25">
      <c r="BV444" s="49"/>
      <c r="BW444" s="49"/>
      <c r="BX444" s="49"/>
      <c r="BY444" s="49"/>
      <c r="BZ444" s="49"/>
      <c r="CA444" s="49"/>
      <c r="CB444" s="49"/>
      <c r="CC444" s="49"/>
      <c r="CD444" s="49"/>
      <c r="CE444" s="48"/>
    </row>
    <row r="445" spans="74:83" x14ac:dyDescent="0.25">
      <c r="BV445" s="49"/>
      <c r="BW445" s="49"/>
      <c r="BX445" s="49"/>
      <c r="BY445" s="49"/>
      <c r="BZ445" s="49"/>
      <c r="CA445" s="49"/>
      <c r="CB445" s="49"/>
      <c r="CC445" s="49"/>
      <c r="CD445" s="49"/>
      <c r="CE445" s="48"/>
    </row>
    <row r="446" spans="74:83" x14ac:dyDescent="0.25">
      <c r="BV446" s="49"/>
      <c r="BW446" s="49"/>
      <c r="BX446" s="49"/>
      <c r="BY446" s="49"/>
      <c r="BZ446" s="49"/>
      <c r="CA446" s="49"/>
      <c r="CB446" s="49"/>
      <c r="CC446" s="49"/>
      <c r="CD446" s="49"/>
      <c r="CE446" s="48"/>
    </row>
    <row r="447" spans="74:83" x14ac:dyDescent="0.25">
      <c r="BV447" s="49"/>
      <c r="BW447" s="49"/>
      <c r="BX447" s="49"/>
      <c r="BY447" s="49"/>
      <c r="BZ447" s="49"/>
      <c r="CA447" s="49"/>
      <c r="CB447" s="49"/>
      <c r="CC447" s="49"/>
      <c r="CD447" s="49"/>
      <c r="CE447" s="48"/>
    </row>
    <row r="448" spans="74:83" x14ac:dyDescent="0.25">
      <c r="BV448" s="49"/>
      <c r="BW448" s="49"/>
      <c r="BX448" s="49"/>
      <c r="BY448" s="49"/>
      <c r="BZ448" s="49"/>
      <c r="CA448" s="49"/>
      <c r="CB448" s="49"/>
      <c r="CC448" s="49"/>
      <c r="CD448" s="49"/>
      <c r="CE448" s="48"/>
    </row>
    <row r="449" spans="74:83" x14ac:dyDescent="0.25">
      <c r="BV449" s="49"/>
      <c r="BW449" s="49"/>
      <c r="BX449" s="49"/>
      <c r="BY449" s="49"/>
      <c r="BZ449" s="49"/>
      <c r="CA449" s="49"/>
      <c r="CB449" s="49"/>
      <c r="CC449" s="49"/>
      <c r="CD449" s="49"/>
      <c r="CE449" s="48"/>
    </row>
    <row r="450" spans="74:83" x14ac:dyDescent="0.25">
      <c r="BV450" s="49"/>
      <c r="BW450" s="49"/>
      <c r="BX450" s="49"/>
      <c r="BY450" s="49"/>
      <c r="BZ450" s="49"/>
      <c r="CA450" s="49"/>
      <c r="CB450" s="49"/>
      <c r="CC450" s="49"/>
      <c r="CD450" s="49"/>
      <c r="CE450" s="48"/>
    </row>
    <row r="451" spans="74:83" x14ac:dyDescent="0.25">
      <c r="BV451" s="49"/>
      <c r="BW451" s="49"/>
      <c r="BX451" s="49"/>
      <c r="BY451" s="49"/>
      <c r="BZ451" s="49"/>
      <c r="CA451" s="49"/>
      <c r="CB451" s="49"/>
      <c r="CC451" s="49"/>
      <c r="CD451" s="49"/>
      <c r="CE451" s="48"/>
    </row>
    <row r="452" spans="74:83" x14ac:dyDescent="0.25">
      <c r="BV452" s="49"/>
      <c r="BW452" s="49"/>
      <c r="BX452" s="49"/>
      <c r="BY452" s="49"/>
      <c r="BZ452" s="49"/>
      <c r="CA452" s="49"/>
      <c r="CB452" s="49"/>
      <c r="CC452" s="49"/>
      <c r="CD452" s="49"/>
      <c r="CE452" s="48"/>
    </row>
    <row r="453" spans="74:83" x14ac:dyDescent="0.25">
      <c r="BV453" s="49"/>
      <c r="BW453" s="49"/>
      <c r="BX453" s="49"/>
      <c r="BY453" s="49"/>
      <c r="BZ453" s="49"/>
      <c r="CA453" s="49"/>
      <c r="CB453" s="49"/>
      <c r="CC453" s="49"/>
      <c r="CD453" s="49"/>
      <c r="CE453" s="48"/>
    </row>
    <row r="454" spans="74:83" x14ac:dyDescent="0.25">
      <c r="BV454" s="49"/>
      <c r="BW454" s="49"/>
      <c r="BX454" s="49"/>
      <c r="BY454" s="49"/>
      <c r="BZ454" s="49"/>
      <c r="CA454" s="49"/>
      <c r="CB454" s="49"/>
      <c r="CC454" s="49"/>
      <c r="CD454" s="49"/>
      <c r="CE454" s="48"/>
    </row>
    <row r="455" spans="74:83" x14ac:dyDescent="0.25">
      <c r="BV455" s="49"/>
      <c r="BW455" s="49"/>
      <c r="BX455" s="49"/>
      <c r="BY455" s="49"/>
      <c r="BZ455" s="49"/>
      <c r="CA455" s="49"/>
      <c r="CB455" s="49"/>
      <c r="CC455" s="49"/>
      <c r="CD455" s="49"/>
      <c r="CE455" s="48"/>
    </row>
    <row r="456" spans="74:83" x14ac:dyDescent="0.25">
      <c r="BV456" s="49"/>
      <c r="BW456" s="49"/>
      <c r="BX456" s="49"/>
      <c r="BY456" s="49"/>
      <c r="BZ456" s="49"/>
      <c r="CA456" s="49"/>
      <c r="CB456" s="49"/>
      <c r="CC456" s="49"/>
      <c r="CD456" s="49"/>
      <c r="CE456" s="48"/>
    </row>
    <row r="457" spans="74:83" x14ac:dyDescent="0.25">
      <c r="BV457" s="49"/>
      <c r="BW457" s="49"/>
      <c r="BX457" s="49"/>
      <c r="BY457" s="49"/>
      <c r="BZ457" s="49"/>
      <c r="CA457" s="49"/>
      <c r="CB457" s="49"/>
      <c r="CC457" s="49"/>
      <c r="CD457" s="49"/>
      <c r="CE457" s="48"/>
    </row>
    <row r="458" spans="74:83" x14ac:dyDescent="0.25">
      <c r="BV458" s="49"/>
      <c r="BW458" s="49"/>
      <c r="BX458" s="49"/>
      <c r="BY458" s="49"/>
      <c r="BZ458" s="49"/>
      <c r="CA458" s="49"/>
      <c r="CB458" s="49"/>
      <c r="CC458" s="49"/>
      <c r="CD458" s="49"/>
      <c r="CE458" s="48"/>
    </row>
    <row r="459" spans="74:83" x14ac:dyDescent="0.25">
      <c r="BV459" s="49"/>
      <c r="BW459" s="49"/>
      <c r="BX459" s="49"/>
      <c r="BY459" s="49"/>
      <c r="BZ459" s="49"/>
      <c r="CA459" s="49"/>
      <c r="CB459" s="49"/>
      <c r="CC459" s="49"/>
      <c r="CD459" s="49"/>
      <c r="CE459" s="48"/>
    </row>
    <row r="460" spans="74:83" x14ac:dyDescent="0.25">
      <c r="BV460" s="49"/>
      <c r="BW460" s="49"/>
      <c r="BX460" s="49"/>
      <c r="BY460" s="49"/>
      <c r="BZ460" s="49"/>
      <c r="CA460" s="49"/>
      <c r="CB460" s="49"/>
      <c r="CC460" s="49"/>
      <c r="CD460" s="49"/>
      <c r="CE460" s="48"/>
    </row>
    <row r="461" spans="74:83" x14ac:dyDescent="0.25">
      <c r="BV461" s="49"/>
      <c r="BW461" s="49"/>
      <c r="BX461" s="49"/>
      <c r="BY461" s="49"/>
      <c r="BZ461" s="49"/>
      <c r="CA461" s="49"/>
      <c r="CB461" s="49"/>
      <c r="CC461" s="49"/>
      <c r="CD461" s="49"/>
      <c r="CE461" s="48"/>
    </row>
    <row r="462" spans="74:83" x14ac:dyDescent="0.25">
      <c r="BV462" s="49"/>
      <c r="BW462" s="49"/>
      <c r="BX462" s="49"/>
      <c r="BY462" s="49"/>
      <c r="BZ462" s="49"/>
      <c r="CA462" s="49"/>
      <c r="CB462" s="49"/>
      <c r="CC462" s="49"/>
      <c r="CD462" s="49"/>
      <c r="CE462" s="48"/>
    </row>
    <row r="463" spans="74:83" x14ac:dyDescent="0.25">
      <c r="BV463" s="49"/>
      <c r="BW463" s="49"/>
      <c r="BX463" s="49"/>
      <c r="BY463" s="49"/>
      <c r="BZ463" s="49"/>
      <c r="CA463" s="49"/>
      <c r="CB463" s="49"/>
      <c r="CC463" s="49"/>
      <c r="CD463" s="49"/>
      <c r="CE463" s="48"/>
    </row>
    <row r="464" spans="74:83" x14ac:dyDescent="0.25">
      <c r="BV464" s="49"/>
      <c r="BW464" s="49"/>
      <c r="BX464" s="49"/>
      <c r="BY464" s="49"/>
      <c r="BZ464" s="49"/>
      <c r="CA464" s="49"/>
      <c r="CB464" s="49"/>
      <c r="CC464" s="49"/>
      <c r="CD464" s="49"/>
      <c r="CE464" s="48"/>
    </row>
    <row r="465" spans="74:83" x14ac:dyDescent="0.25">
      <c r="BV465" s="49"/>
      <c r="BW465" s="49"/>
      <c r="BX465" s="49"/>
      <c r="BY465" s="49"/>
      <c r="BZ465" s="49"/>
      <c r="CA465" s="49"/>
      <c r="CB465" s="49"/>
      <c r="CC465" s="49"/>
      <c r="CD465" s="49"/>
      <c r="CE465" s="48"/>
    </row>
    <row r="466" spans="74:83" x14ac:dyDescent="0.25">
      <c r="BV466" s="49"/>
      <c r="BW466" s="49"/>
      <c r="BX466" s="49"/>
      <c r="BY466" s="49"/>
      <c r="BZ466" s="49"/>
      <c r="CA466" s="49"/>
      <c r="CB466" s="49"/>
      <c r="CC466" s="49"/>
      <c r="CD466" s="49"/>
      <c r="CE466" s="48"/>
    </row>
    <row r="467" spans="74:83" x14ac:dyDescent="0.25">
      <c r="BV467" s="49"/>
      <c r="BW467" s="49"/>
      <c r="BX467" s="49"/>
      <c r="BY467" s="49"/>
      <c r="BZ467" s="49"/>
      <c r="CA467" s="49"/>
      <c r="CB467" s="49"/>
      <c r="CC467" s="49"/>
      <c r="CD467" s="49"/>
      <c r="CE467" s="48"/>
    </row>
    <row r="468" spans="74:83" x14ac:dyDescent="0.25">
      <c r="BV468" s="49"/>
      <c r="BW468" s="49"/>
      <c r="BX468" s="49"/>
      <c r="BY468" s="49"/>
      <c r="BZ468" s="49"/>
      <c r="CA468" s="49"/>
      <c r="CB468" s="49"/>
      <c r="CC468" s="49"/>
      <c r="CD468" s="49"/>
      <c r="CE468" s="48"/>
    </row>
    <row r="469" spans="74:83" x14ac:dyDescent="0.25">
      <c r="BV469" s="49"/>
      <c r="BW469" s="49"/>
      <c r="BX469" s="49"/>
      <c r="BY469" s="49"/>
      <c r="BZ469" s="49"/>
      <c r="CA469" s="49"/>
      <c r="CB469" s="49"/>
      <c r="CC469" s="49"/>
      <c r="CD469" s="49"/>
      <c r="CE469" s="48"/>
    </row>
    <row r="470" spans="74:83" x14ac:dyDescent="0.25">
      <c r="BV470" s="49"/>
      <c r="BW470" s="49"/>
      <c r="BX470" s="49"/>
      <c r="BY470" s="49"/>
      <c r="BZ470" s="49"/>
      <c r="CA470" s="49"/>
      <c r="CB470" s="49"/>
      <c r="CC470" s="49"/>
      <c r="CD470" s="49"/>
      <c r="CE470" s="48"/>
    </row>
    <row r="471" spans="74:83" x14ac:dyDescent="0.25">
      <c r="BV471" s="49"/>
      <c r="BW471" s="49"/>
      <c r="BX471" s="49"/>
      <c r="BY471" s="49"/>
      <c r="BZ471" s="49"/>
      <c r="CA471" s="49"/>
      <c r="CB471" s="49"/>
      <c r="CC471" s="49"/>
      <c r="CD471" s="49"/>
      <c r="CE471" s="48"/>
    </row>
    <row r="472" spans="74:83" x14ac:dyDescent="0.25">
      <c r="BV472" s="49"/>
      <c r="BW472" s="49"/>
      <c r="BX472" s="49"/>
      <c r="BY472" s="49"/>
      <c r="BZ472" s="49"/>
      <c r="CA472" s="49"/>
      <c r="CB472" s="49"/>
      <c r="CC472" s="49"/>
      <c r="CD472" s="49"/>
      <c r="CE472" s="48"/>
    </row>
    <row r="473" spans="74:83" x14ac:dyDescent="0.25">
      <c r="BV473" s="49"/>
      <c r="BW473" s="49"/>
      <c r="BX473" s="49"/>
      <c r="BY473" s="49"/>
      <c r="BZ473" s="49"/>
      <c r="CA473" s="49"/>
      <c r="CB473" s="49"/>
      <c r="CC473" s="49"/>
      <c r="CD473" s="49"/>
      <c r="CE473" s="48"/>
    </row>
    <row r="474" spans="74:83" x14ac:dyDescent="0.25">
      <c r="BV474" s="49"/>
      <c r="BW474" s="49"/>
      <c r="BX474" s="49"/>
      <c r="BY474" s="49"/>
      <c r="BZ474" s="49"/>
      <c r="CA474" s="49"/>
      <c r="CB474" s="49"/>
      <c r="CC474" s="49"/>
      <c r="CD474" s="49"/>
      <c r="CE474" s="48"/>
    </row>
    <row r="475" spans="74:83" x14ac:dyDescent="0.25">
      <c r="BV475" s="49"/>
      <c r="BW475" s="49"/>
      <c r="BX475" s="49"/>
      <c r="BY475" s="49"/>
      <c r="BZ475" s="49"/>
      <c r="CA475" s="49"/>
      <c r="CB475" s="49"/>
      <c r="CC475" s="49"/>
      <c r="CD475" s="49"/>
      <c r="CE475" s="48"/>
    </row>
    <row r="476" spans="74:83" x14ac:dyDescent="0.25">
      <c r="BV476" s="49"/>
      <c r="BW476" s="49"/>
      <c r="BX476" s="49"/>
      <c r="BY476" s="49"/>
      <c r="BZ476" s="49"/>
      <c r="CA476" s="49"/>
      <c r="CB476" s="49"/>
      <c r="CC476" s="49"/>
      <c r="CD476" s="49"/>
      <c r="CE476" s="48"/>
    </row>
    <row r="477" spans="74:83" x14ac:dyDescent="0.25">
      <c r="BV477" s="49"/>
      <c r="BW477" s="49"/>
      <c r="BX477" s="49"/>
      <c r="BY477" s="49"/>
      <c r="BZ477" s="49"/>
      <c r="CA477" s="49"/>
      <c r="CB477" s="49"/>
      <c r="CC477" s="49"/>
      <c r="CD477" s="49"/>
      <c r="CE477" s="48"/>
    </row>
    <row r="478" spans="74:83" x14ac:dyDescent="0.25">
      <c r="BV478" s="49"/>
      <c r="BW478" s="49"/>
      <c r="BX478" s="49"/>
      <c r="BY478" s="49"/>
      <c r="BZ478" s="49"/>
      <c r="CA478" s="49"/>
      <c r="CB478" s="49"/>
      <c r="CC478" s="49"/>
      <c r="CD478" s="49"/>
      <c r="CE478" s="48"/>
    </row>
    <row r="479" spans="74:83" x14ac:dyDescent="0.25">
      <c r="BV479" s="49"/>
      <c r="BW479" s="49"/>
      <c r="BX479" s="49"/>
      <c r="BY479" s="49"/>
      <c r="BZ479" s="49"/>
      <c r="CA479" s="49"/>
      <c r="CB479" s="49"/>
      <c r="CC479" s="49"/>
      <c r="CD479" s="49"/>
      <c r="CE479" s="48"/>
    </row>
    <row r="480" spans="74:83" x14ac:dyDescent="0.25">
      <c r="BV480" s="49"/>
      <c r="BW480" s="49"/>
      <c r="BX480" s="49"/>
      <c r="BY480" s="49"/>
      <c r="BZ480" s="49"/>
      <c r="CA480" s="49"/>
      <c r="CB480" s="49"/>
      <c r="CC480" s="49"/>
      <c r="CD480" s="49"/>
      <c r="CE480" s="48"/>
    </row>
    <row r="481" spans="74:83" x14ac:dyDescent="0.25">
      <c r="BV481" s="49"/>
      <c r="BW481" s="49"/>
      <c r="BX481" s="49"/>
      <c r="BY481" s="49"/>
      <c r="BZ481" s="49"/>
      <c r="CA481" s="49"/>
      <c r="CB481" s="49"/>
      <c r="CC481" s="49"/>
      <c r="CD481" s="49"/>
      <c r="CE481" s="48"/>
    </row>
    <row r="482" spans="74:83" x14ac:dyDescent="0.25">
      <c r="BV482" s="49"/>
      <c r="BW482" s="49"/>
      <c r="BX482" s="49"/>
      <c r="BY482" s="49"/>
      <c r="BZ482" s="49"/>
      <c r="CA482" s="49"/>
      <c r="CB482" s="49"/>
      <c r="CC482" s="49"/>
      <c r="CD482" s="49"/>
      <c r="CE482" s="48"/>
    </row>
    <row r="483" spans="74:83" x14ac:dyDescent="0.25">
      <c r="BV483" s="49"/>
      <c r="BW483" s="49"/>
      <c r="BX483" s="49"/>
      <c r="BY483" s="49"/>
      <c r="BZ483" s="49"/>
      <c r="CA483" s="49"/>
      <c r="CB483" s="49"/>
      <c r="CC483" s="49"/>
      <c r="CD483" s="49"/>
      <c r="CE483" s="48"/>
    </row>
    <row r="484" spans="74:83" x14ac:dyDescent="0.25">
      <c r="BV484" s="49"/>
      <c r="BW484" s="49"/>
      <c r="BX484" s="49"/>
      <c r="BY484" s="49"/>
      <c r="BZ484" s="49"/>
      <c r="CA484" s="49"/>
      <c r="CB484" s="49"/>
      <c r="CC484" s="49"/>
      <c r="CD484" s="49"/>
      <c r="CE484" s="48"/>
    </row>
    <row r="485" spans="74:83" x14ac:dyDescent="0.25">
      <c r="BV485" s="49"/>
      <c r="BW485" s="49"/>
      <c r="BX485" s="49"/>
      <c r="BY485" s="49"/>
      <c r="BZ485" s="49"/>
      <c r="CA485" s="49"/>
      <c r="CB485" s="49"/>
      <c r="CC485" s="49"/>
      <c r="CD485" s="49"/>
      <c r="CE485" s="48"/>
    </row>
    <row r="486" spans="74:83" x14ac:dyDescent="0.25">
      <c r="BV486" s="49"/>
      <c r="BW486" s="49"/>
      <c r="BX486" s="49"/>
      <c r="BY486" s="49"/>
      <c r="BZ486" s="49"/>
      <c r="CA486" s="49"/>
      <c r="CB486" s="49"/>
      <c r="CC486" s="49"/>
      <c r="CD486" s="49"/>
      <c r="CE486" s="48"/>
    </row>
    <row r="487" spans="74:83" x14ac:dyDescent="0.25">
      <c r="BV487" s="49"/>
      <c r="BW487" s="49"/>
      <c r="BX487" s="49"/>
      <c r="BY487" s="49"/>
      <c r="BZ487" s="49"/>
      <c r="CA487" s="49"/>
      <c r="CB487" s="49"/>
      <c r="CC487" s="49"/>
      <c r="CD487" s="49"/>
      <c r="CE487" s="48"/>
    </row>
    <row r="488" spans="74:83" x14ac:dyDescent="0.25">
      <c r="BV488" s="49"/>
      <c r="BW488" s="49"/>
      <c r="BX488" s="49"/>
      <c r="BY488" s="49"/>
      <c r="BZ488" s="49"/>
      <c r="CA488" s="49"/>
      <c r="CB488" s="49"/>
      <c r="CC488" s="49"/>
      <c r="CD488" s="49"/>
      <c r="CE488" s="48"/>
    </row>
    <row r="489" spans="74:83" x14ac:dyDescent="0.25">
      <c r="BV489" s="49"/>
      <c r="BW489" s="49"/>
      <c r="BX489" s="49"/>
      <c r="BY489" s="49"/>
      <c r="BZ489" s="49"/>
      <c r="CA489" s="49"/>
      <c r="CB489" s="49"/>
      <c r="CC489" s="49"/>
      <c r="CD489" s="49"/>
      <c r="CE489" s="48"/>
    </row>
    <row r="490" spans="74:83" x14ac:dyDescent="0.25">
      <c r="BV490" s="49"/>
      <c r="BW490" s="49"/>
      <c r="BX490" s="49"/>
      <c r="BY490" s="49"/>
      <c r="BZ490" s="49"/>
      <c r="CA490" s="49"/>
      <c r="CB490" s="49"/>
      <c r="CC490" s="49"/>
      <c r="CD490" s="49"/>
      <c r="CE490" s="48"/>
    </row>
    <row r="491" spans="74:83" x14ac:dyDescent="0.25">
      <c r="BV491" s="49"/>
      <c r="BW491" s="49"/>
      <c r="BX491" s="49"/>
      <c r="BY491" s="49"/>
      <c r="BZ491" s="49"/>
      <c r="CA491" s="49"/>
      <c r="CB491" s="49"/>
      <c r="CC491" s="49"/>
      <c r="CD491" s="49"/>
      <c r="CE491" s="48"/>
    </row>
    <row r="492" spans="74:83" x14ac:dyDescent="0.25">
      <c r="BV492" s="49"/>
      <c r="BW492" s="49"/>
      <c r="BX492" s="49"/>
      <c r="BY492" s="49"/>
      <c r="BZ492" s="49"/>
      <c r="CA492" s="49"/>
      <c r="CB492" s="49"/>
      <c r="CC492" s="49"/>
      <c r="CD492" s="49"/>
      <c r="CE492" s="48"/>
    </row>
    <row r="493" spans="74:83" x14ac:dyDescent="0.25">
      <c r="BV493" s="49"/>
      <c r="BW493" s="49"/>
      <c r="BX493" s="49"/>
      <c r="BY493" s="49"/>
      <c r="BZ493" s="49"/>
      <c r="CA493" s="49"/>
      <c r="CB493" s="49"/>
      <c r="CC493" s="49"/>
      <c r="CD493" s="49"/>
      <c r="CE493" s="48"/>
    </row>
    <row r="494" spans="74:83" x14ac:dyDescent="0.25">
      <c r="BV494" s="49"/>
      <c r="BW494" s="49"/>
      <c r="BX494" s="49"/>
      <c r="BY494" s="49"/>
      <c r="BZ494" s="49"/>
      <c r="CA494" s="49"/>
      <c r="CB494" s="49"/>
      <c r="CC494" s="49"/>
      <c r="CD494" s="49"/>
      <c r="CE494" s="48"/>
    </row>
    <row r="495" spans="74:83" x14ac:dyDescent="0.25">
      <c r="BV495" s="49"/>
      <c r="BW495" s="49"/>
      <c r="BX495" s="49"/>
      <c r="BY495" s="49"/>
      <c r="BZ495" s="49"/>
      <c r="CA495" s="49"/>
      <c r="CB495" s="49"/>
      <c r="CC495" s="49"/>
      <c r="CD495" s="49"/>
      <c r="CE495" s="48"/>
    </row>
    <row r="496" spans="74:83" x14ac:dyDescent="0.25">
      <c r="BV496" s="49"/>
      <c r="BW496" s="49"/>
      <c r="BX496" s="49"/>
      <c r="BY496" s="49"/>
      <c r="BZ496" s="49"/>
      <c r="CA496" s="49"/>
      <c r="CB496" s="49"/>
      <c r="CC496" s="49"/>
      <c r="CD496" s="49"/>
      <c r="CE496" s="48"/>
    </row>
    <row r="497" spans="74:83" x14ac:dyDescent="0.25">
      <c r="BV497" s="49"/>
      <c r="BW497" s="49"/>
      <c r="BX497" s="49"/>
      <c r="BY497" s="49"/>
      <c r="BZ497" s="49"/>
      <c r="CA497" s="49"/>
      <c r="CB497" s="49"/>
      <c r="CC497" s="49"/>
      <c r="CD497" s="49"/>
      <c r="CE497" s="48"/>
    </row>
    <row r="498" spans="74:83" x14ac:dyDescent="0.25">
      <c r="BV498" s="49"/>
      <c r="BW498" s="49"/>
      <c r="BX498" s="49"/>
      <c r="BY498" s="49"/>
      <c r="BZ498" s="49"/>
      <c r="CA498" s="49"/>
      <c r="CB498" s="49"/>
      <c r="CC498" s="49"/>
      <c r="CD498" s="49"/>
      <c r="CE498" s="48"/>
    </row>
    <row r="499" spans="74:83" x14ac:dyDescent="0.25">
      <c r="BV499" s="49"/>
      <c r="BW499" s="49"/>
      <c r="BX499" s="49"/>
      <c r="BY499" s="49"/>
      <c r="BZ499" s="49"/>
      <c r="CA499" s="49"/>
      <c r="CB499" s="49"/>
      <c r="CC499" s="49"/>
      <c r="CD499" s="49"/>
      <c r="CE499" s="48"/>
    </row>
    <row r="500" spans="74:83" x14ac:dyDescent="0.25">
      <c r="BV500" s="49"/>
      <c r="BW500" s="49"/>
      <c r="BX500" s="49"/>
      <c r="BY500" s="49"/>
      <c r="BZ500" s="49"/>
      <c r="CA500" s="49"/>
      <c r="CB500" s="49"/>
      <c r="CC500" s="49"/>
      <c r="CD500" s="49"/>
      <c r="CE500" s="48"/>
    </row>
    <row r="501" spans="74:83" x14ac:dyDescent="0.25">
      <c r="BV501" s="49"/>
      <c r="BW501" s="49"/>
      <c r="BX501" s="49"/>
      <c r="BY501" s="49"/>
      <c r="BZ501" s="49"/>
      <c r="CA501" s="49"/>
      <c r="CB501" s="49"/>
      <c r="CC501" s="49"/>
      <c r="CD501" s="49"/>
      <c r="CE501" s="48"/>
    </row>
    <row r="502" spans="74:83" x14ac:dyDescent="0.25">
      <c r="BV502" s="49"/>
      <c r="BW502" s="49"/>
      <c r="BX502" s="49"/>
      <c r="BY502" s="49"/>
      <c r="BZ502" s="49"/>
      <c r="CA502" s="49"/>
      <c r="CB502" s="49"/>
      <c r="CC502" s="49"/>
      <c r="CD502" s="49"/>
      <c r="CE502" s="48"/>
    </row>
    <row r="503" spans="74:83" x14ac:dyDescent="0.25">
      <c r="BV503" s="49"/>
      <c r="BW503" s="49"/>
      <c r="BX503" s="49"/>
      <c r="BY503" s="49"/>
      <c r="BZ503" s="49"/>
      <c r="CA503" s="49"/>
      <c r="CB503" s="49"/>
      <c r="CC503" s="49"/>
      <c r="CD503" s="49"/>
      <c r="CE503" s="48"/>
    </row>
    <row r="504" spans="74:83" x14ac:dyDescent="0.25">
      <c r="BV504" s="49"/>
      <c r="BW504" s="49"/>
      <c r="BX504" s="49"/>
      <c r="BY504" s="49"/>
      <c r="BZ504" s="49"/>
      <c r="CA504" s="49"/>
      <c r="CB504" s="49"/>
      <c r="CC504" s="49"/>
      <c r="CD504" s="49"/>
      <c r="CE504" s="48"/>
    </row>
    <row r="505" spans="74:83" x14ac:dyDescent="0.25">
      <c r="BV505" s="49"/>
      <c r="BW505" s="49"/>
      <c r="BX505" s="49"/>
      <c r="BY505" s="49"/>
      <c r="BZ505" s="49"/>
      <c r="CA505" s="49"/>
      <c r="CB505" s="49"/>
      <c r="CC505" s="49"/>
      <c r="CD505" s="49"/>
      <c r="CE505" s="48"/>
    </row>
    <row r="506" spans="74:83" x14ac:dyDescent="0.25">
      <c r="BV506" s="49"/>
      <c r="BW506" s="49"/>
      <c r="BX506" s="49"/>
      <c r="BY506" s="49"/>
      <c r="BZ506" s="49"/>
      <c r="CA506" s="49"/>
      <c r="CB506" s="49"/>
      <c r="CC506" s="49"/>
      <c r="CD506" s="49"/>
      <c r="CE506" s="48"/>
    </row>
    <row r="507" spans="74:83" x14ac:dyDescent="0.25">
      <c r="BV507" s="49"/>
      <c r="BW507" s="49"/>
      <c r="BX507" s="49"/>
      <c r="BY507" s="49"/>
      <c r="BZ507" s="49"/>
      <c r="CA507" s="49"/>
      <c r="CB507" s="49"/>
      <c r="CC507" s="49"/>
      <c r="CD507" s="49"/>
      <c r="CE507" s="48"/>
    </row>
    <row r="508" spans="74:83" x14ac:dyDescent="0.25">
      <c r="BV508" s="49"/>
      <c r="BW508" s="49"/>
      <c r="BX508" s="49"/>
      <c r="BY508" s="49"/>
      <c r="BZ508" s="49"/>
      <c r="CA508" s="49"/>
      <c r="CB508" s="49"/>
      <c r="CC508" s="49"/>
      <c r="CD508" s="49"/>
      <c r="CE508" s="48"/>
    </row>
    <row r="509" spans="74:83" x14ac:dyDescent="0.25">
      <c r="BV509" s="49"/>
      <c r="BW509" s="49"/>
      <c r="BX509" s="49"/>
      <c r="BY509" s="49"/>
      <c r="BZ509" s="49"/>
      <c r="CA509" s="49"/>
      <c r="CB509" s="49"/>
      <c r="CC509" s="49"/>
      <c r="CD509" s="49"/>
      <c r="CE509" s="48"/>
    </row>
    <row r="510" spans="74:83" x14ac:dyDescent="0.25">
      <c r="BV510" s="49"/>
      <c r="BW510" s="49"/>
      <c r="BX510" s="49"/>
      <c r="BY510" s="49"/>
      <c r="BZ510" s="49"/>
      <c r="CA510" s="49"/>
      <c r="CB510" s="49"/>
      <c r="CC510" s="49"/>
      <c r="CD510" s="49"/>
      <c r="CE510" s="48"/>
    </row>
    <row r="511" spans="74:83" x14ac:dyDescent="0.25">
      <c r="BV511" s="48"/>
      <c r="BW511" s="48"/>
      <c r="BX511" s="48"/>
      <c r="BY511" s="48"/>
      <c r="BZ511" s="48"/>
      <c r="CA511" s="48"/>
      <c r="CB511" s="48"/>
      <c r="CC511" s="48"/>
      <c r="CD511" s="48"/>
      <c r="CE511" s="48"/>
    </row>
  </sheetData>
  <sheetProtection algorithmName="SHA-512" hashValue="PkKlw/gUBckwl/JIFfxmydIujSIgLyvnD466HeYOFN5OnFo70LbrEonVTFAu3qesemsXmlf/lH1gQs89vYM5FQ==" saltValue="wM/BpzJevcw1yCyKCYSv8Q==" spinCount="100000" sheet="1" objects="1" scenarios="1"/>
  <mergeCells count="35">
    <mergeCell ref="K11:Q11"/>
    <mergeCell ref="K40:Q40"/>
    <mergeCell ref="K69:Q69"/>
    <mergeCell ref="K98:Q98"/>
    <mergeCell ref="BX11:CD11"/>
    <mergeCell ref="BX40:CD40"/>
    <mergeCell ref="BX69:CD69"/>
    <mergeCell ref="BX98:CD98"/>
    <mergeCell ref="AN98:AT98"/>
    <mergeCell ref="AU98:BA98"/>
    <mergeCell ref="BB98:BH98"/>
    <mergeCell ref="AU11:BA11"/>
    <mergeCell ref="AN11:AT11"/>
    <mergeCell ref="V10:BH10"/>
    <mergeCell ref="BO11:BU11"/>
    <mergeCell ref="BO40:BU40"/>
    <mergeCell ref="BO98:BU98"/>
    <mergeCell ref="BO69:BU69"/>
    <mergeCell ref="V97:BH97"/>
    <mergeCell ref="V68:BH68"/>
    <mergeCell ref="V39:BH39"/>
    <mergeCell ref="BB11:BH11"/>
    <mergeCell ref="AG98:AM98"/>
    <mergeCell ref="Z98:AF98"/>
    <mergeCell ref="AG11:AM11"/>
    <mergeCell ref="Z11:AF11"/>
    <mergeCell ref="V11:Y11"/>
    <mergeCell ref="K356:Q356"/>
    <mergeCell ref="K138:Q138"/>
    <mergeCell ref="K269:Q269"/>
    <mergeCell ref="K167:Q167"/>
    <mergeCell ref="K298:Q298"/>
    <mergeCell ref="K196:Q196"/>
    <mergeCell ref="K327:Q327"/>
    <mergeCell ref="K225:Q22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zoomScaleNormal="100" workbookViewId="0">
      <selection activeCell="C23" sqref="C23"/>
    </sheetView>
  </sheetViews>
  <sheetFormatPr baseColWidth="10" defaultRowHeight="15" x14ac:dyDescent="0.25"/>
  <cols>
    <col min="1" max="1" width="33" style="1" bestFit="1" customWidth="1"/>
    <col min="2" max="2" width="12.140625" style="1" bestFit="1" customWidth="1"/>
    <col min="3" max="3" width="11.42578125" style="1"/>
    <col min="4" max="4" width="3.28515625" style="1" bestFit="1" customWidth="1"/>
    <col min="5" max="5" width="10.5703125" style="1" bestFit="1" customWidth="1"/>
    <col min="6" max="6" width="6.5703125" style="1" bestFit="1" customWidth="1"/>
    <col min="7" max="7" width="6.140625" style="1" bestFit="1" customWidth="1"/>
    <col min="8" max="8" width="5.28515625" style="1" bestFit="1" customWidth="1"/>
    <col min="9" max="9" width="7.5703125" style="1" bestFit="1" customWidth="1"/>
    <col min="10" max="10" width="5.5703125" style="1" bestFit="1" customWidth="1"/>
    <col min="11" max="11" width="7.5703125" style="1" bestFit="1" customWidth="1"/>
    <col min="12" max="12" width="5.5703125" style="1" bestFit="1" customWidth="1"/>
    <col min="13" max="14" width="8.5703125" style="1" bestFit="1" customWidth="1"/>
    <col min="15" max="16384" width="11.42578125" style="1"/>
  </cols>
  <sheetData>
    <row r="1" spans="1:17" x14ac:dyDescent="0.25">
      <c r="A1" s="31" t="s">
        <v>8</v>
      </c>
      <c r="B1" s="31" t="s">
        <v>9</v>
      </c>
      <c r="C1" s="33"/>
      <c r="D1" s="56"/>
      <c r="E1" s="56"/>
    </row>
    <row r="2" spans="1:17" x14ac:dyDescent="0.25">
      <c r="A2" s="31" t="s">
        <v>57</v>
      </c>
      <c r="B2" s="31">
        <v>0.92</v>
      </c>
      <c r="C2" s="33"/>
      <c r="D2" s="56"/>
      <c r="E2" s="56"/>
    </row>
    <row r="3" spans="1:17" x14ac:dyDescent="0.25">
      <c r="A3" s="31" t="s">
        <v>70</v>
      </c>
      <c r="B3" s="31">
        <v>0.625</v>
      </c>
      <c r="C3" s="33"/>
      <c r="D3" s="56"/>
      <c r="E3" s="56"/>
    </row>
    <row r="4" spans="1:17" x14ac:dyDescent="0.25">
      <c r="A4" s="31" t="s">
        <v>58</v>
      </c>
      <c r="B4" s="31">
        <v>0.99</v>
      </c>
      <c r="C4" s="33"/>
      <c r="D4" s="56"/>
      <c r="E4" s="56"/>
    </row>
    <row r="5" spans="1:17" x14ac:dyDescent="0.25">
      <c r="A5" s="34" t="s">
        <v>12</v>
      </c>
      <c r="B5" s="34">
        <f>SUM(B2:B4)</f>
        <v>2.5350000000000001</v>
      </c>
      <c r="C5" s="56"/>
      <c r="D5" s="57" t="s">
        <v>13</v>
      </c>
      <c r="E5" s="58">
        <f>1/B5</f>
        <v>0.39447731755424059</v>
      </c>
    </row>
    <row r="7" spans="1:17" x14ac:dyDescent="0.25">
      <c r="E7" s="59" t="s">
        <v>34</v>
      </c>
      <c r="F7" s="59"/>
      <c r="G7" s="59"/>
      <c r="H7" s="59"/>
      <c r="I7" s="59"/>
      <c r="J7" s="59"/>
      <c r="K7" s="59"/>
      <c r="L7" s="59"/>
      <c r="M7" s="59"/>
      <c r="N7" s="59"/>
    </row>
    <row r="8" spans="1:17" x14ac:dyDescent="0.25">
      <c r="E8" s="52" t="s">
        <v>27</v>
      </c>
      <c r="F8" s="52" t="s">
        <v>26</v>
      </c>
      <c r="G8" s="52" t="s">
        <v>14</v>
      </c>
      <c r="H8" s="52" t="s">
        <v>15</v>
      </c>
      <c r="I8" s="52" t="s">
        <v>29</v>
      </c>
      <c r="J8" s="52" t="s">
        <v>32</v>
      </c>
      <c r="K8" s="52" t="s">
        <v>30</v>
      </c>
      <c r="L8" s="52" t="s">
        <v>31</v>
      </c>
      <c r="M8" s="52" t="s">
        <v>35</v>
      </c>
      <c r="N8" s="21" t="s">
        <v>33</v>
      </c>
    </row>
    <row r="9" spans="1:17" x14ac:dyDescent="0.25">
      <c r="E9" s="60">
        <v>0.39447731755424059</v>
      </c>
      <c r="F9" s="52">
        <v>39.643000000000001</v>
      </c>
      <c r="G9" s="47">
        <v>4.1666666666666664E-2</v>
      </c>
      <c r="H9" s="61">
        <v>1</v>
      </c>
      <c r="I9" s="52">
        <f>E9*F9*H9</f>
        <v>15.63826429980276</v>
      </c>
      <c r="J9" s="52">
        <v>0.71</v>
      </c>
      <c r="K9" s="52">
        <v>40</v>
      </c>
      <c r="L9" s="52">
        <v>0.23</v>
      </c>
      <c r="M9" s="52">
        <f t="shared" ref="M9:M26" si="0">F9*J9*K9*L9</f>
        <v>258.94807599999996</v>
      </c>
      <c r="N9" s="23">
        <f>M9+I9</f>
        <v>274.58634029980271</v>
      </c>
      <c r="Q9" s="25"/>
    </row>
    <row r="10" spans="1:17" x14ac:dyDescent="0.25">
      <c r="E10" s="60">
        <v>0.39447731755424059</v>
      </c>
      <c r="F10" s="52">
        <v>39.643000000000001</v>
      </c>
      <c r="G10" s="47">
        <v>8.3333333333333301E-2</v>
      </c>
      <c r="H10" s="61">
        <v>0</v>
      </c>
      <c r="I10" s="52">
        <f t="shared" ref="I10:I32" si="1">E10*F10*H10</f>
        <v>0</v>
      </c>
      <c r="J10" s="52">
        <v>0.71</v>
      </c>
      <c r="K10" s="52">
        <v>40</v>
      </c>
      <c r="L10" s="52">
        <v>0.2</v>
      </c>
      <c r="M10" s="52">
        <f t="shared" si="0"/>
        <v>225.17223999999999</v>
      </c>
      <c r="N10" s="23">
        <f t="shared" ref="N10:N32" si="2">M10+I10</f>
        <v>225.17223999999999</v>
      </c>
      <c r="Q10" s="25"/>
    </row>
    <row r="11" spans="1:17" x14ac:dyDescent="0.25">
      <c r="E11" s="60">
        <v>0.39447731755424059</v>
      </c>
      <c r="F11" s="52">
        <v>39.643000000000001</v>
      </c>
      <c r="G11" s="47">
        <v>0.125</v>
      </c>
      <c r="H11" s="61">
        <v>-1</v>
      </c>
      <c r="I11" s="52">
        <f t="shared" si="1"/>
        <v>-15.63826429980276</v>
      </c>
      <c r="J11" s="52">
        <v>0.71</v>
      </c>
      <c r="K11" s="52">
        <v>40</v>
      </c>
      <c r="L11" s="52">
        <v>0.18</v>
      </c>
      <c r="M11" s="52">
        <f t="shared" si="0"/>
        <v>202.65501599999996</v>
      </c>
      <c r="N11" s="23">
        <f t="shared" si="2"/>
        <v>187.0167517001972</v>
      </c>
      <c r="Q11" s="25"/>
    </row>
    <row r="12" spans="1:17" x14ac:dyDescent="0.25">
      <c r="E12" s="60">
        <v>0.39447731755424059</v>
      </c>
      <c r="F12" s="52">
        <v>39.643000000000001</v>
      </c>
      <c r="G12" s="47">
        <v>0.16666666666666699</v>
      </c>
      <c r="H12" s="61">
        <v>-2</v>
      </c>
      <c r="I12" s="52">
        <f t="shared" si="1"/>
        <v>-31.27652859960552</v>
      </c>
      <c r="J12" s="52">
        <v>0.71</v>
      </c>
      <c r="K12" s="52">
        <v>40</v>
      </c>
      <c r="L12" s="52">
        <v>0.16</v>
      </c>
      <c r="M12" s="52">
        <f t="shared" si="0"/>
        <v>180.13779199999996</v>
      </c>
      <c r="N12" s="23">
        <f t="shared" si="2"/>
        <v>148.86126340039445</v>
      </c>
      <c r="Q12" s="25"/>
    </row>
    <row r="13" spans="1:17" x14ac:dyDescent="0.25">
      <c r="E13" s="60">
        <v>0.39447731755424059</v>
      </c>
      <c r="F13" s="52">
        <v>39.643000000000001</v>
      </c>
      <c r="G13" s="47">
        <v>0.20833333333333301</v>
      </c>
      <c r="H13" s="61">
        <v>-2</v>
      </c>
      <c r="I13" s="52">
        <f t="shared" si="1"/>
        <v>-31.27652859960552</v>
      </c>
      <c r="J13" s="52">
        <v>0.71</v>
      </c>
      <c r="K13" s="52">
        <v>40</v>
      </c>
      <c r="L13" s="52">
        <v>0.14000000000000001</v>
      </c>
      <c r="M13" s="52">
        <f t="shared" si="0"/>
        <v>157.62056799999999</v>
      </c>
      <c r="N13" s="23">
        <f t="shared" si="2"/>
        <v>126.34403940039448</v>
      </c>
      <c r="Q13" s="25"/>
    </row>
    <row r="14" spans="1:17" x14ac:dyDescent="0.25">
      <c r="E14" s="60">
        <v>0.39447731755424059</v>
      </c>
      <c r="F14" s="52">
        <v>39.643000000000001</v>
      </c>
      <c r="G14" s="47">
        <v>0.25</v>
      </c>
      <c r="H14" s="61">
        <v>-2</v>
      </c>
      <c r="I14" s="52">
        <f t="shared" si="1"/>
        <v>-31.27652859960552</v>
      </c>
      <c r="J14" s="52">
        <v>0.71</v>
      </c>
      <c r="K14" s="52">
        <v>40</v>
      </c>
      <c r="L14" s="52">
        <v>0.34</v>
      </c>
      <c r="M14" s="52">
        <f t="shared" si="0"/>
        <v>382.79280799999998</v>
      </c>
      <c r="N14" s="23">
        <f t="shared" si="2"/>
        <v>351.51627940039447</v>
      </c>
      <c r="Q14" s="25"/>
    </row>
    <row r="15" spans="1:17" x14ac:dyDescent="0.25">
      <c r="E15" s="60">
        <v>0.39447731755424059</v>
      </c>
      <c r="F15" s="52">
        <v>39.643000000000001</v>
      </c>
      <c r="G15" s="47">
        <v>0.29166666666666702</v>
      </c>
      <c r="H15" s="61">
        <v>-2</v>
      </c>
      <c r="I15" s="52">
        <f t="shared" si="1"/>
        <v>-31.27652859960552</v>
      </c>
      <c r="J15" s="52">
        <v>0.71</v>
      </c>
      <c r="K15" s="52">
        <v>40</v>
      </c>
      <c r="L15" s="52">
        <v>0.41</v>
      </c>
      <c r="M15" s="52">
        <f t="shared" si="0"/>
        <v>461.60309199999989</v>
      </c>
      <c r="N15" s="23">
        <f t="shared" si="2"/>
        <v>430.32656340039438</v>
      </c>
      <c r="Q15" s="25"/>
    </row>
    <row r="16" spans="1:17" x14ac:dyDescent="0.25">
      <c r="E16" s="60">
        <v>0.39447731755424059</v>
      </c>
      <c r="F16" s="52">
        <v>39.643000000000001</v>
      </c>
      <c r="G16" s="47">
        <v>0.33333333333333298</v>
      </c>
      <c r="H16" s="61">
        <v>0</v>
      </c>
      <c r="I16" s="52">
        <f t="shared" si="1"/>
        <v>0</v>
      </c>
      <c r="J16" s="52">
        <v>0.71</v>
      </c>
      <c r="K16" s="52">
        <v>40</v>
      </c>
      <c r="L16" s="52">
        <v>0.46</v>
      </c>
      <c r="M16" s="52">
        <f t="shared" si="0"/>
        <v>517.89615199999992</v>
      </c>
      <c r="N16" s="23">
        <f t="shared" si="2"/>
        <v>517.89615199999992</v>
      </c>
      <c r="Q16" s="25"/>
    </row>
    <row r="17" spans="5:17" x14ac:dyDescent="0.25">
      <c r="E17" s="60">
        <v>0.39447731755424059</v>
      </c>
      <c r="F17" s="52">
        <v>39.643000000000001</v>
      </c>
      <c r="G17" s="47">
        <v>0.375</v>
      </c>
      <c r="H17" s="61">
        <v>2</v>
      </c>
      <c r="I17" s="52">
        <f t="shared" si="1"/>
        <v>31.27652859960552</v>
      </c>
      <c r="J17" s="52">
        <v>0.71</v>
      </c>
      <c r="K17" s="52">
        <v>40</v>
      </c>
      <c r="L17" s="52">
        <v>0.53</v>
      </c>
      <c r="M17" s="52">
        <f t="shared" si="0"/>
        <v>596.70643599999994</v>
      </c>
      <c r="N17" s="23">
        <f t="shared" si="2"/>
        <v>627.98296459960545</v>
      </c>
      <c r="Q17" s="25"/>
    </row>
    <row r="18" spans="5:17" x14ac:dyDescent="0.25">
      <c r="E18" s="60">
        <v>0.39447731755424059</v>
      </c>
      <c r="F18" s="52">
        <v>39.643000000000001</v>
      </c>
      <c r="G18" s="47">
        <v>0.41666666666666702</v>
      </c>
      <c r="H18" s="61">
        <v>4</v>
      </c>
      <c r="I18" s="52">
        <f t="shared" si="1"/>
        <v>62.55305719921104</v>
      </c>
      <c r="J18" s="52">
        <v>0.71</v>
      </c>
      <c r="K18" s="52">
        <v>40</v>
      </c>
      <c r="L18" s="52">
        <v>0.59</v>
      </c>
      <c r="M18" s="52">
        <f t="shared" si="0"/>
        <v>664.25810799999988</v>
      </c>
      <c r="N18" s="23">
        <f t="shared" si="2"/>
        <v>726.8111651992109</v>
      </c>
      <c r="Q18" s="25"/>
    </row>
    <row r="19" spans="5:17" x14ac:dyDescent="0.25">
      <c r="E19" s="60">
        <v>0.39447731755424059</v>
      </c>
      <c r="F19" s="52">
        <v>39.643000000000001</v>
      </c>
      <c r="G19" s="47">
        <v>0.45833333333333298</v>
      </c>
      <c r="H19" s="61">
        <v>7</v>
      </c>
      <c r="I19" s="52">
        <f t="shared" si="1"/>
        <v>109.46785009861932</v>
      </c>
      <c r="J19" s="52">
        <v>0.71</v>
      </c>
      <c r="K19" s="52">
        <v>40</v>
      </c>
      <c r="L19" s="52">
        <v>0.65</v>
      </c>
      <c r="M19" s="52">
        <f t="shared" si="0"/>
        <v>731.80977999999993</v>
      </c>
      <c r="N19" s="23">
        <f t="shared" si="2"/>
        <v>841.27763009861928</v>
      </c>
      <c r="Q19" s="25"/>
    </row>
    <row r="20" spans="5:17" x14ac:dyDescent="0.25">
      <c r="E20" s="60">
        <v>0.39447731755424059</v>
      </c>
      <c r="F20" s="52">
        <v>39.643000000000001</v>
      </c>
      <c r="G20" s="47">
        <v>0.5</v>
      </c>
      <c r="H20" s="61">
        <v>9</v>
      </c>
      <c r="I20" s="52">
        <f t="shared" si="1"/>
        <v>140.74437869822484</v>
      </c>
      <c r="J20" s="52">
        <v>0.71</v>
      </c>
      <c r="K20" s="52">
        <v>40</v>
      </c>
      <c r="L20" s="52">
        <v>0.7</v>
      </c>
      <c r="M20" s="52">
        <f t="shared" si="0"/>
        <v>788.10283999999979</v>
      </c>
      <c r="N20" s="23">
        <f t="shared" si="2"/>
        <v>928.84721869822465</v>
      </c>
      <c r="Q20" s="25"/>
    </row>
    <row r="21" spans="5:17" x14ac:dyDescent="0.25">
      <c r="E21" s="60">
        <v>0.39447731755424059</v>
      </c>
      <c r="F21" s="52">
        <v>39.643000000000001</v>
      </c>
      <c r="G21" s="47">
        <v>0.54166666666666696</v>
      </c>
      <c r="H21" s="61">
        <v>12</v>
      </c>
      <c r="I21" s="52">
        <f t="shared" si="1"/>
        <v>187.65917159763313</v>
      </c>
      <c r="J21" s="52">
        <v>0.71</v>
      </c>
      <c r="K21" s="52">
        <v>40</v>
      </c>
      <c r="L21" s="52">
        <v>0.73</v>
      </c>
      <c r="M21" s="52">
        <f t="shared" si="0"/>
        <v>821.87867599999981</v>
      </c>
      <c r="N21" s="23">
        <f t="shared" si="2"/>
        <v>1009.5378475976329</v>
      </c>
      <c r="Q21" s="25"/>
    </row>
    <row r="22" spans="5:17" x14ac:dyDescent="0.25">
      <c r="E22" s="60">
        <v>0.39447731755424059</v>
      </c>
      <c r="F22" s="52">
        <v>39.643000000000001</v>
      </c>
      <c r="G22" s="47">
        <v>0.58333333333333304</v>
      </c>
      <c r="H22" s="61">
        <v>13</v>
      </c>
      <c r="I22" s="52">
        <f t="shared" si="1"/>
        <v>203.29743589743589</v>
      </c>
      <c r="J22" s="52">
        <v>0.71</v>
      </c>
      <c r="K22" s="52">
        <v>40</v>
      </c>
      <c r="L22" s="52">
        <v>0.75</v>
      </c>
      <c r="M22" s="52">
        <f t="shared" si="0"/>
        <v>844.39589999999987</v>
      </c>
      <c r="N22" s="23">
        <f t="shared" si="2"/>
        <v>1047.6933358974356</v>
      </c>
      <c r="Q22" s="25"/>
    </row>
    <row r="23" spans="5:17" x14ac:dyDescent="0.25">
      <c r="E23" s="60">
        <v>0.39447731755424059</v>
      </c>
      <c r="F23" s="52">
        <v>39.643000000000001</v>
      </c>
      <c r="G23" s="47">
        <v>0.625</v>
      </c>
      <c r="H23" s="61">
        <v>14</v>
      </c>
      <c r="I23" s="52">
        <f t="shared" si="1"/>
        <v>218.93570019723865</v>
      </c>
      <c r="J23" s="52">
        <v>0.71</v>
      </c>
      <c r="K23" s="52">
        <v>40</v>
      </c>
      <c r="L23" s="52">
        <v>0.76</v>
      </c>
      <c r="M23" s="52">
        <f t="shared" si="0"/>
        <v>855.65451199999984</v>
      </c>
      <c r="N23" s="23">
        <f t="shared" si="2"/>
        <v>1074.5902121972385</v>
      </c>
      <c r="Q23" s="25"/>
    </row>
    <row r="24" spans="5:17" x14ac:dyDescent="0.25">
      <c r="E24" s="60">
        <v>0.39447731755424059</v>
      </c>
      <c r="F24" s="52">
        <v>39.643000000000001</v>
      </c>
      <c r="G24" s="47">
        <v>0.66666666666666696</v>
      </c>
      <c r="H24" s="61">
        <v>14</v>
      </c>
      <c r="I24" s="52">
        <f t="shared" si="1"/>
        <v>218.93570019723865</v>
      </c>
      <c r="J24" s="52">
        <v>0.71</v>
      </c>
      <c r="K24" s="52">
        <v>40</v>
      </c>
      <c r="L24" s="52">
        <v>0.74</v>
      </c>
      <c r="M24" s="52">
        <f t="shared" si="0"/>
        <v>833.1372879999999</v>
      </c>
      <c r="N24" s="23">
        <f t="shared" si="2"/>
        <v>1052.0729881972386</v>
      </c>
      <c r="Q24" s="25"/>
    </row>
    <row r="25" spans="5:17" x14ac:dyDescent="0.25">
      <c r="E25" s="60">
        <v>0.39447731755424059</v>
      </c>
      <c r="F25" s="52">
        <v>39.643000000000001</v>
      </c>
      <c r="G25" s="47">
        <v>0.70833333333333304</v>
      </c>
      <c r="H25" s="61">
        <v>13</v>
      </c>
      <c r="I25" s="52">
        <f t="shared" si="1"/>
        <v>203.29743589743589</v>
      </c>
      <c r="J25" s="52">
        <v>0.71</v>
      </c>
      <c r="K25" s="52">
        <v>40</v>
      </c>
      <c r="L25" s="52">
        <v>0.75</v>
      </c>
      <c r="M25" s="52">
        <f t="shared" si="0"/>
        <v>844.39589999999987</v>
      </c>
      <c r="N25" s="23">
        <f t="shared" si="2"/>
        <v>1047.6933358974356</v>
      </c>
      <c r="Q25" s="25"/>
    </row>
    <row r="26" spans="5:17" x14ac:dyDescent="0.25">
      <c r="E26" s="60">
        <v>0.39447731755424059</v>
      </c>
      <c r="F26" s="52">
        <v>39.643000000000001</v>
      </c>
      <c r="G26" s="47">
        <v>0.75</v>
      </c>
      <c r="H26" s="61">
        <v>12</v>
      </c>
      <c r="I26" s="52">
        <f t="shared" si="1"/>
        <v>187.65917159763313</v>
      </c>
      <c r="J26" s="52">
        <v>0.71</v>
      </c>
      <c r="K26" s="52">
        <v>40</v>
      </c>
      <c r="L26" s="52">
        <v>0.79</v>
      </c>
      <c r="M26" s="52">
        <f t="shared" si="0"/>
        <v>889.43034799999987</v>
      </c>
      <c r="N26" s="23">
        <f t="shared" si="2"/>
        <v>1077.0895195976329</v>
      </c>
      <c r="Q26" s="25"/>
    </row>
    <row r="27" spans="5:17" x14ac:dyDescent="0.25">
      <c r="E27" s="60">
        <v>0.39447731755424059</v>
      </c>
      <c r="F27" s="52">
        <v>39.643000000000001</v>
      </c>
      <c r="G27" s="47">
        <v>0.79166666666666696</v>
      </c>
      <c r="H27" s="61">
        <v>10</v>
      </c>
      <c r="I27" s="52">
        <f t="shared" si="1"/>
        <v>156.38264299802759</v>
      </c>
      <c r="J27" s="52">
        <v>0.71</v>
      </c>
      <c r="K27" s="52">
        <v>40</v>
      </c>
      <c r="L27" s="52">
        <v>0.61</v>
      </c>
      <c r="M27" s="52">
        <f t="shared" ref="M27:M32" si="3">F27*J27*K27*L27</f>
        <v>686.77533199999993</v>
      </c>
      <c r="N27" s="23">
        <f t="shared" si="2"/>
        <v>843.1579749980275</v>
      </c>
      <c r="Q27" s="25"/>
    </row>
    <row r="28" spans="5:17" x14ac:dyDescent="0.25">
      <c r="E28" s="60">
        <v>0.39447731755424059</v>
      </c>
      <c r="F28" s="52">
        <v>39.643000000000001</v>
      </c>
      <c r="G28" s="47">
        <v>0.83333333333333304</v>
      </c>
      <c r="H28" s="61">
        <v>8</v>
      </c>
      <c r="I28" s="52">
        <f t="shared" si="1"/>
        <v>125.10611439842208</v>
      </c>
      <c r="J28" s="52">
        <v>0.71</v>
      </c>
      <c r="K28" s="52">
        <v>40</v>
      </c>
      <c r="L28" s="52">
        <v>0.5</v>
      </c>
      <c r="M28" s="52">
        <f t="shared" si="3"/>
        <v>562.93059999999991</v>
      </c>
      <c r="N28" s="23">
        <f t="shared" si="2"/>
        <v>688.03671439842196</v>
      </c>
      <c r="Q28" s="25"/>
    </row>
    <row r="29" spans="5:17" x14ac:dyDescent="0.25">
      <c r="E29" s="60">
        <v>0.39447731755424059</v>
      </c>
      <c r="F29" s="52">
        <v>39.643000000000001</v>
      </c>
      <c r="G29" s="47">
        <v>0.875</v>
      </c>
      <c r="H29" s="61">
        <v>6</v>
      </c>
      <c r="I29" s="52">
        <f t="shared" si="1"/>
        <v>93.829585798816566</v>
      </c>
      <c r="J29" s="52">
        <v>0.71</v>
      </c>
      <c r="K29" s="52">
        <v>40</v>
      </c>
      <c r="L29" s="52">
        <v>0.42</v>
      </c>
      <c r="M29" s="52">
        <f t="shared" si="3"/>
        <v>472.86170399999992</v>
      </c>
      <c r="N29" s="23">
        <f t="shared" si="2"/>
        <v>566.69128979881646</v>
      </c>
      <c r="Q29" s="25"/>
    </row>
    <row r="30" spans="5:17" x14ac:dyDescent="0.25">
      <c r="E30" s="60">
        <v>0.39447731755424059</v>
      </c>
      <c r="F30" s="52">
        <v>39.643000000000001</v>
      </c>
      <c r="G30" s="47">
        <v>0.91666666666666696</v>
      </c>
      <c r="H30" s="61">
        <v>4</v>
      </c>
      <c r="I30" s="52">
        <f t="shared" si="1"/>
        <v>62.55305719921104</v>
      </c>
      <c r="J30" s="52">
        <v>0.71</v>
      </c>
      <c r="K30" s="52">
        <v>40</v>
      </c>
      <c r="L30" s="52">
        <v>0.36</v>
      </c>
      <c r="M30" s="52">
        <f t="shared" si="3"/>
        <v>405.31003199999992</v>
      </c>
      <c r="N30" s="23">
        <f t="shared" si="2"/>
        <v>467.86308919921095</v>
      </c>
      <c r="Q30" s="25"/>
    </row>
    <row r="31" spans="5:17" x14ac:dyDescent="0.25">
      <c r="E31" s="60">
        <v>0.39447731755424059</v>
      </c>
      <c r="F31" s="52">
        <v>39.643000000000001</v>
      </c>
      <c r="G31" s="47">
        <v>0.95833333333333304</v>
      </c>
      <c r="H31" s="61">
        <v>3</v>
      </c>
      <c r="I31" s="52">
        <f t="shared" si="1"/>
        <v>46.914792899408283</v>
      </c>
      <c r="J31" s="52">
        <v>0.71</v>
      </c>
      <c r="K31" s="52">
        <v>40</v>
      </c>
      <c r="L31" s="52">
        <v>0.31</v>
      </c>
      <c r="M31" s="52">
        <f t="shared" si="3"/>
        <v>349.01697199999995</v>
      </c>
      <c r="N31" s="23">
        <f t="shared" si="2"/>
        <v>395.93176489940822</v>
      </c>
      <c r="Q31" s="25"/>
    </row>
    <row r="32" spans="5:17" x14ac:dyDescent="0.25">
      <c r="E32" s="60">
        <v>0.39447731755424059</v>
      </c>
      <c r="F32" s="52">
        <v>39.643000000000001</v>
      </c>
      <c r="G32" s="47">
        <v>1</v>
      </c>
      <c r="H32" s="61">
        <v>2</v>
      </c>
      <c r="I32" s="52">
        <f t="shared" si="1"/>
        <v>31.27652859960552</v>
      </c>
      <c r="J32" s="52">
        <v>0.71</v>
      </c>
      <c r="K32" s="52">
        <v>40</v>
      </c>
      <c r="L32" s="52">
        <v>0.27</v>
      </c>
      <c r="M32" s="52">
        <f t="shared" si="3"/>
        <v>303.98252399999996</v>
      </c>
      <c r="N32" s="23">
        <f t="shared" si="2"/>
        <v>335.25905259960547</v>
      </c>
      <c r="Q32" s="25"/>
    </row>
    <row r="33" spans="5:14" x14ac:dyDescent="0.25"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5:14" x14ac:dyDescent="0.25"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5:14" x14ac:dyDescent="0.25">
      <c r="E35" s="59" t="s">
        <v>36</v>
      </c>
      <c r="F35" s="59"/>
      <c r="G35" s="59"/>
      <c r="H35" s="59"/>
      <c r="I35" s="59"/>
      <c r="J35" s="59"/>
      <c r="K35" s="59"/>
      <c r="L35" s="59"/>
      <c r="M35" s="59"/>
      <c r="N35" s="59"/>
    </row>
    <row r="36" spans="5:14" x14ac:dyDescent="0.25">
      <c r="E36" s="52" t="s">
        <v>27</v>
      </c>
      <c r="F36" s="52" t="s">
        <v>26</v>
      </c>
      <c r="G36" s="52" t="s">
        <v>14</v>
      </c>
      <c r="H36" s="52" t="s">
        <v>15</v>
      </c>
      <c r="I36" s="52" t="s">
        <v>29</v>
      </c>
      <c r="J36" s="52" t="s">
        <v>32</v>
      </c>
      <c r="K36" s="52" t="s">
        <v>30</v>
      </c>
      <c r="L36" s="52" t="s">
        <v>31</v>
      </c>
      <c r="M36" s="52" t="s">
        <v>35</v>
      </c>
      <c r="N36" s="21" t="s">
        <v>33</v>
      </c>
    </row>
    <row r="37" spans="5:14" x14ac:dyDescent="0.25">
      <c r="E37" s="60">
        <v>0.39447731755424059</v>
      </c>
      <c r="F37" s="52">
        <v>52.473999999999997</v>
      </c>
      <c r="G37" s="47">
        <v>4.1666666666666664E-2</v>
      </c>
      <c r="H37" s="61">
        <v>1</v>
      </c>
      <c r="I37" s="52">
        <f>E37*F37*H37</f>
        <v>20.699802761341221</v>
      </c>
      <c r="J37" s="52">
        <v>0.71</v>
      </c>
      <c r="K37" s="52">
        <v>227</v>
      </c>
      <c r="L37" s="52">
        <v>0.23</v>
      </c>
      <c r="M37" s="52">
        <f>F37*J37*K37*L37</f>
        <v>1945.1639533999996</v>
      </c>
      <c r="N37" s="23">
        <f>M37+I37</f>
        <v>1965.8637561613409</v>
      </c>
    </row>
    <row r="38" spans="5:14" x14ac:dyDescent="0.25">
      <c r="E38" s="60">
        <v>0.39447731755424059</v>
      </c>
      <c r="F38" s="52">
        <v>52.473999999999997</v>
      </c>
      <c r="G38" s="47">
        <v>8.3333333333333301E-2</v>
      </c>
      <c r="H38" s="61">
        <v>0</v>
      </c>
      <c r="I38" s="52">
        <f t="shared" ref="I38:I60" si="4">E38*F38*H38</f>
        <v>0</v>
      </c>
      <c r="J38" s="52">
        <v>0.71</v>
      </c>
      <c r="K38" s="52">
        <v>227</v>
      </c>
      <c r="L38" s="52">
        <v>0.2</v>
      </c>
      <c r="M38" s="52">
        <f t="shared" ref="M38:M60" si="5">F38*J38*K38*L38</f>
        <v>1691.4469159999999</v>
      </c>
      <c r="N38" s="23">
        <f t="shared" ref="N38:N60" si="6">M38+I38</f>
        <v>1691.4469159999999</v>
      </c>
    </row>
    <row r="39" spans="5:14" x14ac:dyDescent="0.25">
      <c r="E39" s="60">
        <v>0.39447731755424059</v>
      </c>
      <c r="F39" s="52">
        <v>52.473999999999997</v>
      </c>
      <c r="G39" s="47">
        <v>0.125</v>
      </c>
      <c r="H39" s="61">
        <v>-1</v>
      </c>
      <c r="I39" s="52">
        <f t="shared" si="4"/>
        <v>-20.699802761341221</v>
      </c>
      <c r="J39" s="52">
        <v>0.71</v>
      </c>
      <c r="K39" s="52">
        <v>227</v>
      </c>
      <c r="L39" s="52">
        <v>0.18</v>
      </c>
      <c r="M39" s="52">
        <f t="shared" si="5"/>
        <v>1522.3022243999997</v>
      </c>
      <c r="N39" s="23">
        <f t="shared" si="6"/>
        <v>1501.6024216386584</v>
      </c>
    </row>
    <row r="40" spans="5:14" x14ac:dyDescent="0.25">
      <c r="E40" s="60">
        <v>0.39447731755424059</v>
      </c>
      <c r="F40" s="52">
        <v>52.473999999999997</v>
      </c>
      <c r="G40" s="47">
        <v>0.16666666666666699</v>
      </c>
      <c r="H40" s="61">
        <v>-2</v>
      </c>
      <c r="I40" s="52">
        <f t="shared" si="4"/>
        <v>-41.399605522682442</v>
      </c>
      <c r="J40" s="52">
        <v>0.71</v>
      </c>
      <c r="K40" s="52">
        <v>227</v>
      </c>
      <c r="L40" s="52">
        <v>0.16</v>
      </c>
      <c r="M40" s="52">
        <f t="shared" si="5"/>
        <v>1353.1575327999997</v>
      </c>
      <c r="N40" s="23">
        <f t="shared" si="6"/>
        <v>1311.7579272773173</v>
      </c>
    </row>
    <row r="41" spans="5:14" x14ac:dyDescent="0.25">
      <c r="E41" s="60">
        <v>0.39447731755424059</v>
      </c>
      <c r="F41" s="52">
        <v>52.473999999999997</v>
      </c>
      <c r="G41" s="47">
        <v>0.20833333333333301</v>
      </c>
      <c r="H41" s="61">
        <v>-2</v>
      </c>
      <c r="I41" s="52">
        <f t="shared" si="4"/>
        <v>-41.399605522682442</v>
      </c>
      <c r="J41" s="52">
        <v>0.71</v>
      </c>
      <c r="K41" s="52">
        <v>227</v>
      </c>
      <c r="L41" s="52">
        <v>0.14000000000000001</v>
      </c>
      <c r="M41" s="52">
        <f t="shared" si="5"/>
        <v>1184.0128411999999</v>
      </c>
      <c r="N41" s="23">
        <f t="shared" si="6"/>
        <v>1142.6132356773176</v>
      </c>
    </row>
    <row r="42" spans="5:14" x14ac:dyDescent="0.25">
      <c r="E42" s="60">
        <v>0.39447731755424059</v>
      </c>
      <c r="F42" s="52">
        <v>52.473999999999997</v>
      </c>
      <c r="G42" s="47">
        <v>0.25</v>
      </c>
      <c r="H42" s="61">
        <v>-2</v>
      </c>
      <c r="I42" s="52">
        <f t="shared" si="4"/>
        <v>-41.399605522682442</v>
      </c>
      <c r="J42" s="52">
        <v>0.71</v>
      </c>
      <c r="K42" s="52">
        <v>227</v>
      </c>
      <c r="L42" s="52">
        <v>0.34</v>
      </c>
      <c r="M42" s="52">
        <f t="shared" si="5"/>
        <v>2875.4597571999998</v>
      </c>
      <c r="N42" s="23">
        <f t="shared" si="6"/>
        <v>2834.0601516773172</v>
      </c>
    </row>
    <row r="43" spans="5:14" x14ac:dyDescent="0.25">
      <c r="E43" s="60">
        <v>0.39447731755424059</v>
      </c>
      <c r="F43" s="52">
        <v>52.473999999999997</v>
      </c>
      <c r="G43" s="47">
        <v>0.29166666666666702</v>
      </c>
      <c r="H43" s="61">
        <v>-2</v>
      </c>
      <c r="I43" s="52">
        <f t="shared" si="4"/>
        <v>-41.399605522682442</v>
      </c>
      <c r="J43" s="52">
        <v>0.71</v>
      </c>
      <c r="K43" s="52">
        <v>227</v>
      </c>
      <c r="L43" s="52">
        <v>0.41</v>
      </c>
      <c r="M43" s="52">
        <f t="shared" si="5"/>
        <v>3467.4661777999991</v>
      </c>
      <c r="N43" s="23">
        <f t="shared" si="6"/>
        <v>3426.0665722773165</v>
      </c>
    </row>
    <row r="44" spans="5:14" x14ac:dyDescent="0.25">
      <c r="E44" s="60">
        <v>0.39447731755424059</v>
      </c>
      <c r="F44" s="52">
        <v>52.473999999999997</v>
      </c>
      <c r="G44" s="47">
        <v>0.33333333333333298</v>
      </c>
      <c r="H44" s="61">
        <v>0</v>
      </c>
      <c r="I44" s="52">
        <f t="shared" si="4"/>
        <v>0</v>
      </c>
      <c r="J44" s="52">
        <v>0.71</v>
      </c>
      <c r="K44" s="52">
        <v>227</v>
      </c>
      <c r="L44" s="52">
        <v>0.46</v>
      </c>
      <c r="M44" s="52">
        <f t="shared" si="5"/>
        <v>3890.3279067999993</v>
      </c>
      <c r="N44" s="23">
        <f t="shared" si="6"/>
        <v>3890.3279067999993</v>
      </c>
    </row>
    <row r="45" spans="5:14" x14ac:dyDescent="0.25">
      <c r="E45" s="60">
        <v>0.39447731755424059</v>
      </c>
      <c r="F45" s="52">
        <v>52.473999999999997</v>
      </c>
      <c r="G45" s="47">
        <v>0.375</v>
      </c>
      <c r="H45" s="61">
        <v>2</v>
      </c>
      <c r="I45" s="52">
        <f t="shared" si="4"/>
        <v>41.399605522682442</v>
      </c>
      <c r="J45" s="52">
        <v>0.71</v>
      </c>
      <c r="K45" s="52">
        <v>227</v>
      </c>
      <c r="L45" s="52">
        <v>0.53</v>
      </c>
      <c r="M45" s="52">
        <f t="shared" si="5"/>
        <v>4482.334327399999</v>
      </c>
      <c r="N45" s="23">
        <f t="shared" si="6"/>
        <v>4523.7339329226816</v>
      </c>
    </row>
    <row r="46" spans="5:14" x14ac:dyDescent="0.25">
      <c r="E46" s="60">
        <v>0.39447731755424059</v>
      </c>
      <c r="F46" s="52">
        <v>52.473999999999997</v>
      </c>
      <c r="G46" s="47">
        <v>0.41666666666666702</v>
      </c>
      <c r="H46" s="61">
        <v>4</v>
      </c>
      <c r="I46" s="52">
        <f t="shared" si="4"/>
        <v>82.799211045364885</v>
      </c>
      <c r="J46" s="52">
        <v>0.71</v>
      </c>
      <c r="K46" s="52">
        <v>227</v>
      </c>
      <c r="L46" s="52">
        <v>0.59</v>
      </c>
      <c r="M46" s="52">
        <f t="shared" si="5"/>
        <v>4989.7684021999985</v>
      </c>
      <c r="N46" s="23">
        <f t="shared" si="6"/>
        <v>5072.5676132453636</v>
      </c>
    </row>
    <row r="47" spans="5:14" x14ac:dyDescent="0.25">
      <c r="E47" s="60">
        <v>0.39447731755424059</v>
      </c>
      <c r="F47" s="52">
        <v>52.473999999999997</v>
      </c>
      <c r="G47" s="47">
        <v>0.45833333333333298</v>
      </c>
      <c r="H47" s="61">
        <v>7</v>
      </c>
      <c r="I47" s="52">
        <f t="shared" si="4"/>
        <v>144.89861932938854</v>
      </c>
      <c r="J47" s="52">
        <v>0.71</v>
      </c>
      <c r="K47" s="52">
        <v>227</v>
      </c>
      <c r="L47" s="52">
        <v>0.65</v>
      </c>
      <c r="M47" s="52">
        <f t="shared" si="5"/>
        <v>5497.2024769999989</v>
      </c>
      <c r="N47" s="23">
        <f t="shared" si="6"/>
        <v>5642.1010963293875</v>
      </c>
    </row>
    <row r="48" spans="5:14" x14ac:dyDescent="0.25">
      <c r="E48" s="60">
        <v>0.39447731755424059</v>
      </c>
      <c r="F48" s="52">
        <v>52.473999999999997</v>
      </c>
      <c r="G48" s="47">
        <v>0.5</v>
      </c>
      <c r="H48" s="61">
        <v>9</v>
      </c>
      <c r="I48" s="52">
        <f t="shared" si="4"/>
        <v>186.298224852071</v>
      </c>
      <c r="J48" s="52">
        <v>0.71</v>
      </c>
      <c r="K48" s="52">
        <v>227</v>
      </c>
      <c r="L48" s="52">
        <v>0.7</v>
      </c>
      <c r="M48" s="52">
        <f t="shared" si="5"/>
        <v>5920.0642059999982</v>
      </c>
      <c r="N48" s="23">
        <f t="shared" si="6"/>
        <v>6106.3624308520693</v>
      </c>
    </row>
    <row r="49" spans="5:14" x14ac:dyDescent="0.25">
      <c r="E49" s="60">
        <v>0.39447731755424059</v>
      </c>
      <c r="F49" s="52">
        <v>52.473999999999997</v>
      </c>
      <c r="G49" s="47">
        <v>0.54166666666666696</v>
      </c>
      <c r="H49" s="61">
        <v>12</v>
      </c>
      <c r="I49" s="52">
        <f t="shared" si="4"/>
        <v>248.39763313609467</v>
      </c>
      <c r="J49" s="52">
        <v>0.71</v>
      </c>
      <c r="K49" s="52">
        <v>227</v>
      </c>
      <c r="L49" s="52">
        <v>0.73</v>
      </c>
      <c r="M49" s="52">
        <f t="shared" si="5"/>
        <v>6173.7812433999989</v>
      </c>
      <c r="N49" s="23">
        <f t="shared" si="6"/>
        <v>6422.1788765360934</v>
      </c>
    </row>
    <row r="50" spans="5:14" x14ac:dyDescent="0.25">
      <c r="E50" s="60">
        <v>0.39447731755424059</v>
      </c>
      <c r="F50" s="52">
        <v>52.473999999999997</v>
      </c>
      <c r="G50" s="47">
        <v>0.58333333333333304</v>
      </c>
      <c r="H50" s="61">
        <v>13</v>
      </c>
      <c r="I50" s="52">
        <f t="shared" si="4"/>
        <v>269.0974358974359</v>
      </c>
      <c r="J50" s="52">
        <v>0.71</v>
      </c>
      <c r="K50" s="52">
        <v>227</v>
      </c>
      <c r="L50" s="52">
        <v>0.75</v>
      </c>
      <c r="M50" s="52">
        <f t="shared" si="5"/>
        <v>6342.9259349999993</v>
      </c>
      <c r="N50" s="23">
        <f t="shared" si="6"/>
        <v>6612.0233708974356</v>
      </c>
    </row>
    <row r="51" spans="5:14" x14ac:dyDescent="0.25">
      <c r="E51" s="60">
        <v>0.39447731755424059</v>
      </c>
      <c r="F51" s="52">
        <v>52.473999999999997</v>
      </c>
      <c r="G51" s="47">
        <v>0.625</v>
      </c>
      <c r="H51" s="61">
        <v>14</v>
      </c>
      <c r="I51" s="52">
        <f t="shared" si="4"/>
        <v>289.79723865877708</v>
      </c>
      <c r="J51" s="52">
        <v>0.71</v>
      </c>
      <c r="K51" s="52">
        <v>227</v>
      </c>
      <c r="L51" s="52">
        <v>0.76</v>
      </c>
      <c r="M51" s="52">
        <f t="shared" si="5"/>
        <v>6427.4982807999986</v>
      </c>
      <c r="N51" s="23">
        <f t="shared" si="6"/>
        <v>6717.2955194587757</v>
      </c>
    </row>
    <row r="52" spans="5:14" x14ac:dyDescent="0.25">
      <c r="E52" s="60">
        <v>0.39447731755424059</v>
      </c>
      <c r="F52" s="52">
        <v>52.473999999999997</v>
      </c>
      <c r="G52" s="47">
        <v>0.66666666666666696</v>
      </c>
      <c r="H52" s="61">
        <v>14</v>
      </c>
      <c r="I52" s="52">
        <f t="shared" si="4"/>
        <v>289.79723865877708</v>
      </c>
      <c r="J52" s="52">
        <v>0.71</v>
      </c>
      <c r="K52" s="52">
        <v>227</v>
      </c>
      <c r="L52" s="52">
        <v>0.74</v>
      </c>
      <c r="M52" s="52">
        <f t="shared" si="5"/>
        <v>6258.3535891999991</v>
      </c>
      <c r="N52" s="23">
        <f t="shared" si="6"/>
        <v>6548.1508278587762</v>
      </c>
    </row>
    <row r="53" spans="5:14" x14ac:dyDescent="0.25">
      <c r="E53" s="60">
        <v>0.39447731755424059</v>
      </c>
      <c r="F53" s="52">
        <v>52.473999999999997</v>
      </c>
      <c r="G53" s="47">
        <v>0.70833333333333304</v>
      </c>
      <c r="H53" s="61">
        <v>13</v>
      </c>
      <c r="I53" s="52">
        <f t="shared" si="4"/>
        <v>269.0974358974359</v>
      </c>
      <c r="J53" s="52">
        <v>0.71</v>
      </c>
      <c r="K53" s="52">
        <v>227</v>
      </c>
      <c r="L53" s="52">
        <v>0.75</v>
      </c>
      <c r="M53" s="52">
        <f t="shared" si="5"/>
        <v>6342.9259349999993</v>
      </c>
      <c r="N53" s="23">
        <f t="shared" si="6"/>
        <v>6612.0233708974356</v>
      </c>
    </row>
    <row r="54" spans="5:14" x14ac:dyDescent="0.25">
      <c r="E54" s="60">
        <v>0.39447731755424059</v>
      </c>
      <c r="F54" s="52">
        <v>52.473999999999997</v>
      </c>
      <c r="G54" s="47">
        <v>0.75</v>
      </c>
      <c r="H54" s="61">
        <v>12</v>
      </c>
      <c r="I54" s="52">
        <f t="shared" si="4"/>
        <v>248.39763313609467</v>
      </c>
      <c r="J54" s="52">
        <v>0.71</v>
      </c>
      <c r="K54" s="52">
        <v>227</v>
      </c>
      <c r="L54" s="52">
        <v>0.79</v>
      </c>
      <c r="M54" s="52">
        <f t="shared" si="5"/>
        <v>6681.2153181999993</v>
      </c>
      <c r="N54" s="23">
        <f t="shared" si="6"/>
        <v>6929.6129513360938</v>
      </c>
    </row>
    <row r="55" spans="5:14" x14ac:dyDescent="0.25">
      <c r="E55" s="60">
        <v>0.39447731755424059</v>
      </c>
      <c r="F55" s="52">
        <v>52.473999999999997</v>
      </c>
      <c r="G55" s="47">
        <v>0.79166666666666696</v>
      </c>
      <c r="H55" s="61">
        <v>10</v>
      </c>
      <c r="I55" s="52">
        <f t="shared" si="4"/>
        <v>206.99802761341221</v>
      </c>
      <c r="J55" s="52">
        <v>0.71</v>
      </c>
      <c r="K55" s="52">
        <v>227</v>
      </c>
      <c r="L55" s="52">
        <v>0.61</v>
      </c>
      <c r="M55" s="52">
        <f t="shared" si="5"/>
        <v>5158.9130937999989</v>
      </c>
      <c r="N55" s="23">
        <f t="shared" si="6"/>
        <v>5365.9111214134109</v>
      </c>
    </row>
    <row r="56" spans="5:14" x14ac:dyDescent="0.25">
      <c r="E56" s="60">
        <v>0.39447731755424059</v>
      </c>
      <c r="F56" s="52">
        <v>52.473999999999997</v>
      </c>
      <c r="G56" s="47">
        <v>0.83333333333333304</v>
      </c>
      <c r="H56" s="61">
        <v>8</v>
      </c>
      <c r="I56" s="52">
        <f t="shared" si="4"/>
        <v>165.59842209072977</v>
      </c>
      <c r="J56" s="52">
        <v>0.71</v>
      </c>
      <c r="K56" s="52">
        <v>227</v>
      </c>
      <c r="L56" s="52">
        <v>0.5</v>
      </c>
      <c r="M56" s="52">
        <f t="shared" si="5"/>
        <v>4228.6172899999992</v>
      </c>
      <c r="N56" s="23">
        <f t="shared" si="6"/>
        <v>4394.2157120907286</v>
      </c>
    </row>
    <row r="57" spans="5:14" x14ac:dyDescent="0.25">
      <c r="E57" s="60">
        <v>0.39447731755424059</v>
      </c>
      <c r="F57" s="52">
        <v>52.473999999999997</v>
      </c>
      <c r="G57" s="47">
        <v>0.875</v>
      </c>
      <c r="H57" s="61">
        <v>6</v>
      </c>
      <c r="I57" s="52">
        <f t="shared" si="4"/>
        <v>124.19881656804733</v>
      </c>
      <c r="J57" s="52">
        <v>0.71</v>
      </c>
      <c r="K57" s="52">
        <v>227</v>
      </c>
      <c r="L57" s="52">
        <v>0.42</v>
      </c>
      <c r="M57" s="52">
        <f t="shared" si="5"/>
        <v>3552.0385235999993</v>
      </c>
      <c r="N57" s="23">
        <f t="shared" si="6"/>
        <v>3676.2373401680466</v>
      </c>
    </row>
    <row r="58" spans="5:14" x14ac:dyDescent="0.25">
      <c r="E58" s="60">
        <v>0.39447731755424059</v>
      </c>
      <c r="F58" s="52">
        <v>52.473999999999997</v>
      </c>
      <c r="G58" s="47">
        <v>0.91666666666666696</v>
      </c>
      <c r="H58" s="61">
        <v>4</v>
      </c>
      <c r="I58" s="52">
        <f t="shared" si="4"/>
        <v>82.799211045364885</v>
      </c>
      <c r="J58" s="52">
        <v>0.71</v>
      </c>
      <c r="K58" s="52">
        <v>227</v>
      </c>
      <c r="L58" s="52">
        <v>0.36</v>
      </c>
      <c r="M58" s="52">
        <f t="shared" si="5"/>
        <v>3044.6044487999993</v>
      </c>
      <c r="N58" s="23">
        <f t="shared" si="6"/>
        <v>3127.403659845364</v>
      </c>
    </row>
    <row r="59" spans="5:14" x14ac:dyDescent="0.25">
      <c r="E59" s="60">
        <v>0.39447731755424059</v>
      </c>
      <c r="F59" s="52">
        <v>52.473999999999997</v>
      </c>
      <c r="G59" s="47">
        <v>0.95833333333333304</v>
      </c>
      <c r="H59" s="61">
        <v>3</v>
      </c>
      <c r="I59" s="52">
        <f t="shared" si="4"/>
        <v>62.099408284023667</v>
      </c>
      <c r="J59" s="52">
        <v>0.71</v>
      </c>
      <c r="K59" s="52">
        <v>227</v>
      </c>
      <c r="L59" s="52">
        <v>0.31</v>
      </c>
      <c r="M59" s="52">
        <f t="shared" si="5"/>
        <v>2621.7427197999996</v>
      </c>
      <c r="N59" s="23">
        <f t="shared" si="6"/>
        <v>2683.8421280840234</v>
      </c>
    </row>
    <row r="60" spans="5:14" x14ac:dyDescent="0.25">
      <c r="E60" s="60">
        <v>0.39447731755424059</v>
      </c>
      <c r="F60" s="52">
        <v>52.473999999999997</v>
      </c>
      <c r="G60" s="47">
        <v>1</v>
      </c>
      <c r="H60" s="61">
        <v>2</v>
      </c>
      <c r="I60" s="52">
        <f t="shared" si="4"/>
        <v>41.399605522682442</v>
      </c>
      <c r="J60" s="52">
        <v>0.71</v>
      </c>
      <c r="K60" s="52">
        <v>227</v>
      </c>
      <c r="L60" s="52">
        <v>0.27</v>
      </c>
      <c r="M60" s="52">
        <f t="shared" si="5"/>
        <v>2283.4533365999996</v>
      </c>
      <c r="N60" s="23">
        <f t="shared" si="6"/>
        <v>2324.8529421226822</v>
      </c>
    </row>
    <row r="63" spans="5:14" x14ac:dyDescent="0.25">
      <c r="E63" s="59" t="s">
        <v>28</v>
      </c>
      <c r="F63" s="59"/>
      <c r="G63" s="59"/>
      <c r="H63" s="59"/>
      <c r="I63" s="59"/>
      <c r="J63" s="59"/>
      <c r="K63" s="59"/>
      <c r="L63" s="59"/>
      <c r="M63" s="59"/>
      <c r="N63" s="59"/>
    </row>
    <row r="64" spans="5:14" x14ac:dyDescent="0.25">
      <c r="E64" s="52" t="s">
        <v>27</v>
      </c>
      <c r="F64" s="52" t="s">
        <v>26</v>
      </c>
      <c r="G64" s="52" t="s">
        <v>14</v>
      </c>
      <c r="H64" s="52" t="s">
        <v>15</v>
      </c>
      <c r="I64" s="52" t="s">
        <v>29</v>
      </c>
      <c r="J64" s="52" t="s">
        <v>32</v>
      </c>
      <c r="K64" s="52" t="s">
        <v>30</v>
      </c>
      <c r="L64" s="52" t="s">
        <v>31</v>
      </c>
      <c r="M64" s="52" t="s">
        <v>35</v>
      </c>
      <c r="N64" s="21" t="s">
        <v>33</v>
      </c>
    </row>
    <row r="65" spans="5:14" x14ac:dyDescent="0.25">
      <c r="E65" s="60">
        <v>0.39447731755424059</v>
      </c>
      <c r="F65" s="52">
        <v>53.210999999999999</v>
      </c>
      <c r="G65" s="47">
        <v>4.1666666666666664E-2</v>
      </c>
      <c r="H65" s="61">
        <v>1</v>
      </c>
      <c r="I65" s="52">
        <f>E65*F65*H65</f>
        <v>20.990532544378695</v>
      </c>
      <c r="J65" s="52">
        <v>0.71</v>
      </c>
      <c r="K65" s="52">
        <v>40</v>
      </c>
      <c r="L65" s="52">
        <v>0.23</v>
      </c>
      <c r="M65" s="52">
        <f>F65*J65*K65*L65</f>
        <v>347.574252</v>
      </c>
      <c r="N65" s="23">
        <f>M65+I65</f>
        <v>368.56478454437871</v>
      </c>
    </row>
    <row r="66" spans="5:14" x14ac:dyDescent="0.25">
      <c r="E66" s="60">
        <v>0.39447731755424059</v>
      </c>
      <c r="F66" s="52">
        <v>53.210999999999999</v>
      </c>
      <c r="G66" s="47">
        <v>8.3333333333333301E-2</v>
      </c>
      <c r="H66" s="61">
        <v>0</v>
      </c>
      <c r="I66" s="52">
        <f t="shared" ref="I66:I88" si="7">E66*F66*H66</f>
        <v>0</v>
      </c>
      <c r="J66" s="52">
        <v>0.71</v>
      </c>
      <c r="K66" s="52">
        <v>40</v>
      </c>
      <c r="L66" s="52">
        <v>0.2</v>
      </c>
      <c r="M66" s="52">
        <f t="shared" ref="M66:M88" si="8">F66*J66*K66*L66</f>
        <v>302.23847999999998</v>
      </c>
      <c r="N66" s="23">
        <f t="shared" ref="N66:N88" si="9">M66+I66</f>
        <v>302.23847999999998</v>
      </c>
    </row>
    <row r="67" spans="5:14" x14ac:dyDescent="0.25">
      <c r="E67" s="60">
        <v>0.39447731755424059</v>
      </c>
      <c r="F67" s="52">
        <v>53.210999999999999</v>
      </c>
      <c r="G67" s="47">
        <v>0.125</v>
      </c>
      <c r="H67" s="61">
        <v>-1</v>
      </c>
      <c r="I67" s="52">
        <f t="shared" si="7"/>
        <v>-20.990532544378695</v>
      </c>
      <c r="J67" s="52">
        <v>0.71</v>
      </c>
      <c r="K67" s="52">
        <v>40</v>
      </c>
      <c r="L67" s="52">
        <v>0.18</v>
      </c>
      <c r="M67" s="52">
        <f t="shared" si="8"/>
        <v>272.01463199999995</v>
      </c>
      <c r="N67" s="23">
        <f t="shared" si="9"/>
        <v>251.02409945562124</v>
      </c>
    </row>
    <row r="68" spans="5:14" x14ac:dyDescent="0.25">
      <c r="E68" s="60">
        <v>0.39447731755424059</v>
      </c>
      <c r="F68" s="52">
        <v>53.210999999999999</v>
      </c>
      <c r="G68" s="47">
        <v>0.16666666666666699</v>
      </c>
      <c r="H68" s="61">
        <v>-2</v>
      </c>
      <c r="I68" s="52">
        <f t="shared" si="7"/>
        <v>-41.98106508875739</v>
      </c>
      <c r="J68" s="52">
        <v>0.71</v>
      </c>
      <c r="K68" s="52">
        <v>40</v>
      </c>
      <c r="L68" s="52">
        <v>0.16</v>
      </c>
      <c r="M68" s="52">
        <f t="shared" si="8"/>
        <v>241.790784</v>
      </c>
      <c r="N68" s="23">
        <f t="shared" si="9"/>
        <v>199.80971891124261</v>
      </c>
    </row>
    <row r="69" spans="5:14" x14ac:dyDescent="0.25">
      <c r="E69" s="60">
        <v>0.39447731755424059</v>
      </c>
      <c r="F69" s="52">
        <v>53.210999999999999</v>
      </c>
      <c r="G69" s="47">
        <v>0.20833333333333301</v>
      </c>
      <c r="H69" s="61">
        <v>-2</v>
      </c>
      <c r="I69" s="52">
        <f t="shared" si="7"/>
        <v>-41.98106508875739</v>
      </c>
      <c r="J69" s="52">
        <v>0.71</v>
      </c>
      <c r="K69" s="52">
        <v>40</v>
      </c>
      <c r="L69" s="52">
        <v>0.14000000000000001</v>
      </c>
      <c r="M69" s="52">
        <f t="shared" si="8"/>
        <v>211.566936</v>
      </c>
      <c r="N69" s="23">
        <f t="shared" si="9"/>
        <v>169.58587091124261</v>
      </c>
    </row>
    <row r="70" spans="5:14" x14ac:dyDescent="0.25">
      <c r="E70" s="60">
        <v>0.39447731755424059</v>
      </c>
      <c r="F70" s="52">
        <v>53.210999999999999</v>
      </c>
      <c r="G70" s="47">
        <v>0.25</v>
      </c>
      <c r="H70" s="61">
        <v>-2</v>
      </c>
      <c r="I70" s="52">
        <f t="shared" si="7"/>
        <v>-41.98106508875739</v>
      </c>
      <c r="J70" s="52">
        <v>0.71</v>
      </c>
      <c r="K70" s="52">
        <v>40</v>
      </c>
      <c r="L70" s="52">
        <v>0.34</v>
      </c>
      <c r="M70" s="52">
        <f t="shared" si="8"/>
        <v>513.80541600000004</v>
      </c>
      <c r="N70" s="23">
        <f t="shared" si="9"/>
        <v>471.82435091124262</v>
      </c>
    </row>
    <row r="71" spans="5:14" x14ac:dyDescent="0.25">
      <c r="E71" s="60">
        <v>0.39447731755424059</v>
      </c>
      <c r="F71" s="52">
        <v>53.210999999999999</v>
      </c>
      <c r="G71" s="47">
        <v>0.29166666666666702</v>
      </c>
      <c r="H71" s="61">
        <v>-2</v>
      </c>
      <c r="I71" s="52">
        <f t="shared" si="7"/>
        <v>-41.98106508875739</v>
      </c>
      <c r="J71" s="52">
        <v>0.71</v>
      </c>
      <c r="K71" s="52">
        <v>40</v>
      </c>
      <c r="L71" s="52">
        <v>0.41</v>
      </c>
      <c r="M71" s="52">
        <f t="shared" si="8"/>
        <v>619.58888399999989</v>
      </c>
      <c r="N71" s="23">
        <f t="shared" si="9"/>
        <v>577.60781891124248</v>
      </c>
    </row>
    <row r="72" spans="5:14" x14ac:dyDescent="0.25">
      <c r="E72" s="60">
        <v>0.39447731755424059</v>
      </c>
      <c r="F72" s="52">
        <v>53.210999999999999</v>
      </c>
      <c r="G72" s="47">
        <v>0.33333333333333298</v>
      </c>
      <c r="H72" s="61">
        <v>0</v>
      </c>
      <c r="I72" s="52">
        <f t="shared" si="7"/>
        <v>0</v>
      </c>
      <c r="J72" s="52">
        <v>0.71</v>
      </c>
      <c r="K72" s="52">
        <v>40</v>
      </c>
      <c r="L72" s="52">
        <v>0.46</v>
      </c>
      <c r="M72" s="52">
        <f t="shared" si="8"/>
        <v>695.148504</v>
      </c>
      <c r="N72" s="23">
        <f t="shared" si="9"/>
        <v>695.148504</v>
      </c>
    </row>
    <row r="73" spans="5:14" x14ac:dyDescent="0.25">
      <c r="E73" s="60">
        <v>0.39447731755424059</v>
      </c>
      <c r="F73" s="52">
        <v>53.210999999999999</v>
      </c>
      <c r="G73" s="47">
        <v>0.375</v>
      </c>
      <c r="H73" s="61">
        <v>2</v>
      </c>
      <c r="I73" s="52">
        <f t="shared" si="7"/>
        <v>41.98106508875739</v>
      </c>
      <c r="J73" s="52">
        <v>0.71</v>
      </c>
      <c r="K73" s="52">
        <v>40</v>
      </c>
      <c r="L73" s="52">
        <v>0.53</v>
      </c>
      <c r="M73" s="52">
        <f t="shared" si="8"/>
        <v>800.93197199999997</v>
      </c>
      <c r="N73" s="23">
        <f t="shared" si="9"/>
        <v>842.91303708875739</v>
      </c>
    </row>
    <row r="74" spans="5:14" x14ac:dyDescent="0.25">
      <c r="E74" s="60">
        <v>0.39447731755424059</v>
      </c>
      <c r="F74" s="52">
        <v>53.210999999999999</v>
      </c>
      <c r="G74" s="47">
        <v>0.41666666666666702</v>
      </c>
      <c r="H74" s="61">
        <v>4</v>
      </c>
      <c r="I74" s="52">
        <f t="shared" si="7"/>
        <v>83.96213017751478</v>
      </c>
      <c r="J74" s="52">
        <v>0.71</v>
      </c>
      <c r="K74" s="52">
        <v>40</v>
      </c>
      <c r="L74" s="52">
        <v>0.59</v>
      </c>
      <c r="M74" s="52">
        <f t="shared" si="8"/>
        <v>891.6035159999999</v>
      </c>
      <c r="N74" s="23">
        <f t="shared" si="9"/>
        <v>975.56564617751474</v>
      </c>
    </row>
    <row r="75" spans="5:14" x14ac:dyDescent="0.25">
      <c r="E75" s="60">
        <v>0.39447731755424059</v>
      </c>
      <c r="F75" s="52">
        <v>53.210999999999999</v>
      </c>
      <c r="G75" s="47">
        <v>0.45833333333333298</v>
      </c>
      <c r="H75" s="61">
        <v>7</v>
      </c>
      <c r="I75" s="52">
        <f t="shared" si="7"/>
        <v>146.93372781065085</v>
      </c>
      <c r="J75" s="52">
        <v>0.71</v>
      </c>
      <c r="K75" s="52">
        <v>40</v>
      </c>
      <c r="L75" s="52">
        <v>0.65</v>
      </c>
      <c r="M75" s="52">
        <f t="shared" si="8"/>
        <v>982.27505999999994</v>
      </c>
      <c r="N75" s="23">
        <f t="shared" si="9"/>
        <v>1129.2087878106508</v>
      </c>
    </row>
    <row r="76" spans="5:14" x14ac:dyDescent="0.25">
      <c r="E76" s="60">
        <v>0.39447731755424059</v>
      </c>
      <c r="F76" s="52">
        <v>53.210999999999999</v>
      </c>
      <c r="G76" s="47">
        <v>0.5</v>
      </c>
      <c r="H76" s="61">
        <v>9</v>
      </c>
      <c r="I76" s="52">
        <f t="shared" si="7"/>
        <v>188.91479289940827</v>
      </c>
      <c r="J76" s="52">
        <v>0.71</v>
      </c>
      <c r="K76" s="52">
        <v>40</v>
      </c>
      <c r="L76" s="52">
        <v>0.7</v>
      </c>
      <c r="M76" s="52">
        <f t="shared" si="8"/>
        <v>1057.8346799999999</v>
      </c>
      <c r="N76" s="23">
        <f t="shared" si="9"/>
        <v>1246.7494728994081</v>
      </c>
    </row>
    <row r="77" spans="5:14" x14ac:dyDescent="0.25">
      <c r="E77" s="60">
        <v>0.39447731755424059</v>
      </c>
      <c r="F77" s="52">
        <v>53.210999999999999</v>
      </c>
      <c r="G77" s="47">
        <v>0.54166666666666696</v>
      </c>
      <c r="H77" s="61">
        <v>12</v>
      </c>
      <c r="I77" s="52">
        <f t="shared" si="7"/>
        <v>251.88639053254434</v>
      </c>
      <c r="J77" s="52">
        <v>0.71</v>
      </c>
      <c r="K77" s="52">
        <v>40</v>
      </c>
      <c r="L77" s="52">
        <v>0.73</v>
      </c>
      <c r="M77" s="52">
        <f t="shared" si="8"/>
        <v>1103.1704519999998</v>
      </c>
      <c r="N77" s="23">
        <f t="shared" si="9"/>
        <v>1355.0568425325441</v>
      </c>
    </row>
    <row r="78" spans="5:14" x14ac:dyDescent="0.25">
      <c r="E78" s="60">
        <v>0.39447731755424059</v>
      </c>
      <c r="F78" s="52">
        <v>53.210999999999999</v>
      </c>
      <c r="G78" s="47">
        <v>0.58333333333333304</v>
      </c>
      <c r="H78" s="61">
        <v>13</v>
      </c>
      <c r="I78" s="52">
        <f t="shared" si="7"/>
        <v>272.87692307692305</v>
      </c>
      <c r="J78" s="52">
        <v>0.71</v>
      </c>
      <c r="K78" s="52">
        <v>40</v>
      </c>
      <c r="L78" s="52">
        <v>0.75</v>
      </c>
      <c r="M78" s="52">
        <f t="shared" si="8"/>
        <v>1133.3942999999999</v>
      </c>
      <c r="N78" s="23">
        <f t="shared" si="9"/>
        <v>1406.271223076923</v>
      </c>
    </row>
    <row r="79" spans="5:14" x14ac:dyDescent="0.25">
      <c r="E79" s="60">
        <v>0.39447731755424059</v>
      </c>
      <c r="F79" s="52">
        <v>53.210999999999999</v>
      </c>
      <c r="G79" s="47">
        <v>0.625</v>
      </c>
      <c r="H79" s="61">
        <v>14</v>
      </c>
      <c r="I79" s="52">
        <f t="shared" si="7"/>
        <v>293.8674556213017</v>
      </c>
      <c r="J79" s="52">
        <v>0.71</v>
      </c>
      <c r="K79" s="52">
        <v>40</v>
      </c>
      <c r="L79" s="52">
        <v>0.76</v>
      </c>
      <c r="M79" s="52">
        <f t="shared" si="8"/>
        <v>1148.506224</v>
      </c>
      <c r="N79" s="23">
        <f t="shared" si="9"/>
        <v>1442.3736796213016</v>
      </c>
    </row>
    <row r="80" spans="5:14" x14ac:dyDescent="0.25">
      <c r="E80" s="60">
        <v>0.39447731755424059</v>
      </c>
      <c r="F80" s="52">
        <v>53.210999999999999</v>
      </c>
      <c r="G80" s="47">
        <v>0.66666666666666696</v>
      </c>
      <c r="H80" s="61">
        <v>14</v>
      </c>
      <c r="I80" s="52">
        <f t="shared" si="7"/>
        <v>293.8674556213017</v>
      </c>
      <c r="J80" s="52">
        <v>0.71</v>
      </c>
      <c r="K80" s="52">
        <v>40</v>
      </c>
      <c r="L80" s="52">
        <v>0.74</v>
      </c>
      <c r="M80" s="52">
        <f t="shared" si="8"/>
        <v>1118.2823759999999</v>
      </c>
      <c r="N80" s="23">
        <f t="shared" si="9"/>
        <v>1412.1498316213015</v>
      </c>
    </row>
    <row r="81" spans="5:14" x14ac:dyDescent="0.25">
      <c r="E81" s="60">
        <v>0.39447731755424059</v>
      </c>
      <c r="F81" s="52">
        <v>53.210999999999999</v>
      </c>
      <c r="G81" s="47">
        <v>0.70833333333333304</v>
      </c>
      <c r="H81" s="61">
        <v>13</v>
      </c>
      <c r="I81" s="52">
        <f t="shared" si="7"/>
        <v>272.87692307692305</v>
      </c>
      <c r="J81" s="52">
        <v>0.71</v>
      </c>
      <c r="K81" s="52">
        <v>40</v>
      </c>
      <c r="L81" s="52">
        <v>0.75</v>
      </c>
      <c r="M81" s="52">
        <f t="shared" si="8"/>
        <v>1133.3942999999999</v>
      </c>
      <c r="N81" s="23">
        <f t="shared" si="9"/>
        <v>1406.271223076923</v>
      </c>
    </row>
    <row r="82" spans="5:14" x14ac:dyDescent="0.25">
      <c r="E82" s="60">
        <v>0.39447731755424059</v>
      </c>
      <c r="F82" s="52">
        <v>53.210999999999999</v>
      </c>
      <c r="G82" s="47">
        <v>0.75</v>
      </c>
      <c r="H82" s="61">
        <v>12</v>
      </c>
      <c r="I82" s="52">
        <f t="shared" si="7"/>
        <v>251.88639053254434</v>
      </c>
      <c r="J82" s="52">
        <v>0.71</v>
      </c>
      <c r="K82" s="52">
        <v>40</v>
      </c>
      <c r="L82" s="52">
        <v>0.79</v>
      </c>
      <c r="M82" s="52">
        <f t="shared" si="8"/>
        <v>1193.8419959999999</v>
      </c>
      <c r="N82" s="23">
        <f t="shared" si="9"/>
        <v>1445.7283865325442</v>
      </c>
    </row>
    <row r="83" spans="5:14" x14ac:dyDescent="0.25">
      <c r="E83" s="60">
        <v>0.39447731755424059</v>
      </c>
      <c r="F83" s="52">
        <v>53.210999999999999</v>
      </c>
      <c r="G83" s="47">
        <v>0.79166666666666696</v>
      </c>
      <c r="H83" s="61">
        <v>10</v>
      </c>
      <c r="I83" s="52">
        <f t="shared" si="7"/>
        <v>209.90532544378695</v>
      </c>
      <c r="J83" s="52">
        <v>0.71</v>
      </c>
      <c r="K83" s="52">
        <v>40</v>
      </c>
      <c r="L83" s="52">
        <v>0.61</v>
      </c>
      <c r="M83" s="52">
        <f t="shared" si="8"/>
        <v>921.82736399999987</v>
      </c>
      <c r="N83" s="23">
        <f t="shared" si="9"/>
        <v>1131.7326894437867</v>
      </c>
    </row>
    <row r="84" spans="5:14" x14ac:dyDescent="0.25">
      <c r="E84" s="60">
        <v>0.39447731755424059</v>
      </c>
      <c r="F84" s="52">
        <v>53.210999999999999</v>
      </c>
      <c r="G84" s="47">
        <v>0.83333333333333304</v>
      </c>
      <c r="H84" s="61">
        <v>8</v>
      </c>
      <c r="I84" s="52">
        <f t="shared" si="7"/>
        <v>167.92426035502956</v>
      </c>
      <c r="J84" s="52">
        <v>0.71</v>
      </c>
      <c r="K84" s="52">
        <v>40</v>
      </c>
      <c r="L84" s="52">
        <v>0.5</v>
      </c>
      <c r="M84" s="52">
        <f t="shared" si="8"/>
        <v>755.59619999999995</v>
      </c>
      <c r="N84" s="23">
        <f t="shared" si="9"/>
        <v>923.52046035502951</v>
      </c>
    </row>
    <row r="85" spans="5:14" x14ac:dyDescent="0.25">
      <c r="E85" s="60">
        <v>0.39447731755424059</v>
      </c>
      <c r="F85" s="52">
        <v>53.210999999999999</v>
      </c>
      <c r="G85" s="47">
        <v>0.875</v>
      </c>
      <c r="H85" s="61">
        <v>6</v>
      </c>
      <c r="I85" s="52">
        <f t="shared" si="7"/>
        <v>125.94319526627217</v>
      </c>
      <c r="J85" s="52">
        <v>0.71</v>
      </c>
      <c r="K85" s="52">
        <v>40</v>
      </c>
      <c r="L85" s="52">
        <v>0.42</v>
      </c>
      <c r="M85" s="52">
        <f t="shared" si="8"/>
        <v>634.70080799999994</v>
      </c>
      <c r="N85" s="23">
        <f t="shared" si="9"/>
        <v>760.64400326627208</v>
      </c>
    </row>
    <row r="86" spans="5:14" x14ac:dyDescent="0.25">
      <c r="E86" s="60">
        <v>0.39447731755424059</v>
      </c>
      <c r="F86" s="52">
        <v>53.210999999999999</v>
      </c>
      <c r="G86" s="47">
        <v>0.91666666666666696</v>
      </c>
      <c r="H86" s="61">
        <v>4</v>
      </c>
      <c r="I86" s="52">
        <f t="shared" si="7"/>
        <v>83.96213017751478</v>
      </c>
      <c r="J86" s="52">
        <v>0.71</v>
      </c>
      <c r="K86" s="52">
        <v>40</v>
      </c>
      <c r="L86" s="52">
        <v>0.36</v>
      </c>
      <c r="M86" s="52">
        <f t="shared" si="8"/>
        <v>544.0292639999999</v>
      </c>
      <c r="N86" s="23">
        <f t="shared" si="9"/>
        <v>627.99139417751462</v>
      </c>
    </row>
    <row r="87" spans="5:14" x14ac:dyDescent="0.25">
      <c r="E87" s="60">
        <v>0.39447731755424059</v>
      </c>
      <c r="F87" s="52">
        <v>53.210999999999999</v>
      </c>
      <c r="G87" s="47">
        <v>0.95833333333333304</v>
      </c>
      <c r="H87" s="61">
        <v>3</v>
      </c>
      <c r="I87" s="52">
        <f t="shared" si="7"/>
        <v>62.971597633136085</v>
      </c>
      <c r="J87" s="52">
        <v>0.71</v>
      </c>
      <c r="K87" s="52">
        <v>40</v>
      </c>
      <c r="L87" s="52">
        <v>0.31</v>
      </c>
      <c r="M87" s="52">
        <f t="shared" si="8"/>
        <v>468.46964399999996</v>
      </c>
      <c r="N87" s="23">
        <f t="shared" si="9"/>
        <v>531.44124163313609</v>
      </c>
    </row>
    <row r="88" spans="5:14" x14ac:dyDescent="0.25">
      <c r="E88" s="60">
        <v>0.39447731755424059</v>
      </c>
      <c r="F88" s="52">
        <v>53.210999999999999</v>
      </c>
      <c r="G88" s="47">
        <v>1</v>
      </c>
      <c r="H88" s="61">
        <v>2</v>
      </c>
      <c r="I88" s="52">
        <f t="shared" si="7"/>
        <v>41.98106508875739</v>
      </c>
      <c r="J88" s="52">
        <v>0.71</v>
      </c>
      <c r="K88" s="52">
        <v>40</v>
      </c>
      <c r="L88" s="52">
        <v>0.27</v>
      </c>
      <c r="M88" s="52">
        <f t="shared" si="8"/>
        <v>408.02194800000001</v>
      </c>
      <c r="N88" s="23">
        <f t="shared" si="9"/>
        <v>450.00301308875737</v>
      </c>
    </row>
  </sheetData>
  <sheetProtection algorithmName="SHA-512" hashValue="YXKE+hFbJxvUFfQ347Lv4z8QAMKH8ZLtjLsXKp7UJnMTVwDV+Y3rYV4Pr0d8tMWAcrtxuOzTzxEztzXzkeHNcA==" saltValue="HSiiN6vVAY4vMmBWvceO4g==" spinCount="100000" sheet="1" objects="1" scenarios="1"/>
  <mergeCells count="3">
    <mergeCell ref="E63:N63"/>
    <mergeCell ref="E35:N35"/>
    <mergeCell ref="E7:N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9"/>
  <sheetViews>
    <sheetView topLeftCell="A25" workbookViewId="0">
      <selection activeCell="C23" sqref="C23"/>
    </sheetView>
  </sheetViews>
  <sheetFormatPr baseColWidth="10" defaultRowHeight="15" x14ac:dyDescent="0.25"/>
  <cols>
    <col min="1" max="1" width="33" style="1" bestFit="1" customWidth="1"/>
    <col min="2" max="3" width="11.42578125" style="1"/>
    <col min="4" max="4" width="3.28515625" style="1" bestFit="1" customWidth="1"/>
    <col min="5" max="5" width="12" style="1" bestFit="1" customWidth="1"/>
    <col min="6" max="6" width="7.5703125" style="1" bestFit="1" customWidth="1"/>
    <col min="7" max="7" width="6.140625" style="1" bestFit="1" customWidth="1"/>
    <col min="8" max="8" width="5.28515625" style="1" bestFit="1" customWidth="1"/>
    <col min="9" max="9" width="6.28515625" style="1" bestFit="1" customWidth="1"/>
    <col min="10" max="10" width="5.5703125" style="1" bestFit="1" customWidth="1"/>
    <col min="11" max="11" width="6.5703125" style="1" bestFit="1" customWidth="1"/>
    <col min="12" max="12" width="3" style="1" bestFit="1" customWidth="1"/>
    <col min="13" max="13" width="8.7109375" style="1" bestFit="1" customWidth="1"/>
    <col min="14" max="14" width="8.5703125" style="1" bestFit="1" customWidth="1"/>
    <col min="15" max="15" width="6.28515625" style="1" bestFit="1" customWidth="1"/>
    <col min="16" max="16" width="5.5703125" style="1" bestFit="1" customWidth="1"/>
    <col min="17" max="17" width="6.5703125" style="1" bestFit="1" customWidth="1"/>
    <col min="18" max="18" width="3" style="1" bestFit="1" customWidth="1"/>
    <col min="19" max="19" width="8.7109375" style="1" bestFit="1" customWidth="1"/>
    <col min="20" max="21" width="8.5703125" style="1" bestFit="1" customWidth="1"/>
    <col min="22" max="22" width="5.5703125" style="1" bestFit="1" customWidth="1"/>
    <col min="23" max="23" width="6.5703125" style="1" bestFit="1" customWidth="1"/>
    <col min="24" max="24" width="3" style="1" bestFit="1" customWidth="1"/>
    <col min="25" max="25" width="8.7109375" style="1" bestFit="1" customWidth="1"/>
    <col min="26" max="26" width="8.5703125" style="1" bestFit="1" customWidth="1"/>
    <col min="27" max="27" width="6.28515625" style="1" bestFit="1" customWidth="1"/>
    <col min="28" max="28" width="5.5703125" style="1" bestFit="1" customWidth="1"/>
    <col min="29" max="29" width="6.5703125" style="1" bestFit="1" customWidth="1"/>
    <col min="30" max="30" width="3" style="1" bestFit="1" customWidth="1"/>
    <col min="31" max="31" width="8.7109375" style="1" bestFit="1" customWidth="1"/>
    <col min="32" max="32" width="8.5703125" style="1" bestFit="1" customWidth="1"/>
    <col min="33" max="33" width="6.28515625" style="1" bestFit="1" customWidth="1"/>
    <col min="34" max="34" width="5.5703125" style="1" bestFit="1" customWidth="1"/>
    <col min="35" max="35" width="6.5703125" style="1" bestFit="1" customWidth="1"/>
    <col min="36" max="36" width="3" style="1" bestFit="1" customWidth="1"/>
    <col min="37" max="37" width="8.7109375" style="1" bestFit="1" customWidth="1"/>
    <col min="38" max="38" width="8.5703125" style="1" bestFit="1" customWidth="1"/>
    <col min="39" max="16384" width="11.42578125" style="1"/>
  </cols>
  <sheetData>
    <row r="1" spans="1:38" x14ac:dyDescent="0.25">
      <c r="A1" s="31" t="s">
        <v>8</v>
      </c>
      <c r="B1" s="31" t="s">
        <v>9</v>
      </c>
      <c r="C1" s="33"/>
    </row>
    <row r="2" spans="1:38" x14ac:dyDescent="0.25">
      <c r="A2" s="31" t="s">
        <v>57</v>
      </c>
      <c r="B2" s="31">
        <v>0.92</v>
      </c>
      <c r="C2" s="33"/>
    </row>
    <row r="3" spans="1:38" x14ac:dyDescent="0.25">
      <c r="A3" s="31" t="s">
        <v>59</v>
      </c>
      <c r="B3" s="31">
        <v>2.0299999999999998</v>
      </c>
      <c r="C3" s="33"/>
    </row>
    <row r="4" spans="1:38" x14ac:dyDescent="0.25">
      <c r="A4" s="31" t="s">
        <v>58</v>
      </c>
      <c r="B4" s="31">
        <v>0.99</v>
      </c>
      <c r="C4" s="33"/>
    </row>
    <row r="5" spans="1:38" x14ac:dyDescent="0.25">
      <c r="A5" s="34" t="s">
        <v>12</v>
      </c>
      <c r="B5" s="34">
        <f>SUM(B2:B4)</f>
        <v>3.9399999999999995</v>
      </c>
      <c r="C5" s="35"/>
      <c r="D5" s="36" t="s">
        <v>13</v>
      </c>
      <c r="E5" s="37">
        <f>1/B5</f>
        <v>0.25380710659898481</v>
      </c>
    </row>
    <row r="7" spans="1:38" x14ac:dyDescent="0.25">
      <c r="E7" s="38" t="s">
        <v>23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40"/>
    </row>
    <row r="8" spans="1:38" x14ac:dyDescent="0.25">
      <c r="E8" s="31"/>
      <c r="F8" s="31"/>
      <c r="G8" s="31"/>
      <c r="H8" s="31"/>
      <c r="I8" s="41" t="s">
        <v>0</v>
      </c>
      <c r="J8" s="41"/>
      <c r="K8" s="41"/>
      <c r="L8" s="41"/>
      <c r="M8" s="41"/>
      <c r="N8" s="41"/>
      <c r="O8" s="42" t="s">
        <v>1</v>
      </c>
      <c r="P8" s="42"/>
      <c r="Q8" s="42"/>
      <c r="R8" s="42"/>
      <c r="S8" s="42"/>
      <c r="T8" s="42"/>
      <c r="U8" s="41" t="s">
        <v>2</v>
      </c>
      <c r="V8" s="41"/>
      <c r="W8" s="41"/>
      <c r="X8" s="41"/>
      <c r="Y8" s="41"/>
      <c r="Z8" s="41"/>
      <c r="AA8" s="42" t="s">
        <v>3</v>
      </c>
      <c r="AB8" s="42"/>
      <c r="AC8" s="42"/>
      <c r="AD8" s="42"/>
      <c r="AE8" s="42"/>
      <c r="AF8" s="42"/>
      <c r="AG8" s="41" t="s">
        <v>4</v>
      </c>
      <c r="AH8" s="41"/>
      <c r="AI8" s="41"/>
      <c r="AJ8" s="41"/>
      <c r="AK8" s="41"/>
      <c r="AL8" s="41"/>
    </row>
    <row r="9" spans="1:38" x14ac:dyDescent="0.25">
      <c r="E9" s="31" t="s">
        <v>27</v>
      </c>
      <c r="F9" s="31" t="s">
        <v>26</v>
      </c>
      <c r="G9" s="31" t="s">
        <v>14</v>
      </c>
      <c r="H9" s="31" t="s">
        <v>15</v>
      </c>
      <c r="I9" s="34" t="s">
        <v>16</v>
      </c>
      <c r="J9" s="34" t="s">
        <v>17</v>
      </c>
      <c r="K9" s="34" t="s">
        <v>18</v>
      </c>
      <c r="L9" s="43" t="s">
        <v>25</v>
      </c>
      <c r="M9" s="43" t="s">
        <v>19</v>
      </c>
      <c r="N9" s="43" t="s">
        <v>20</v>
      </c>
      <c r="O9" s="44" t="s">
        <v>16</v>
      </c>
      <c r="P9" s="44" t="s">
        <v>17</v>
      </c>
      <c r="Q9" s="45" t="s">
        <v>18</v>
      </c>
      <c r="R9" s="45" t="s">
        <v>25</v>
      </c>
      <c r="S9" s="45" t="s">
        <v>19</v>
      </c>
      <c r="T9" s="45" t="s">
        <v>20</v>
      </c>
      <c r="U9" s="34" t="s">
        <v>16</v>
      </c>
      <c r="V9" s="34" t="s">
        <v>17</v>
      </c>
      <c r="W9" s="34" t="s">
        <v>18</v>
      </c>
      <c r="X9" s="43" t="s">
        <v>25</v>
      </c>
      <c r="Y9" s="43" t="s">
        <v>19</v>
      </c>
      <c r="Z9" s="43" t="s">
        <v>20</v>
      </c>
      <c r="AA9" s="44" t="s">
        <v>16</v>
      </c>
      <c r="AB9" s="44" t="s">
        <v>17</v>
      </c>
      <c r="AC9" s="44" t="s">
        <v>18</v>
      </c>
      <c r="AD9" s="45" t="s">
        <v>25</v>
      </c>
      <c r="AE9" s="45" t="s">
        <v>19</v>
      </c>
      <c r="AF9" s="45" t="s">
        <v>20</v>
      </c>
      <c r="AG9" s="34" t="s">
        <v>16</v>
      </c>
      <c r="AH9" s="34" t="s">
        <v>17</v>
      </c>
      <c r="AI9" s="34" t="s">
        <v>18</v>
      </c>
      <c r="AJ9" s="43" t="s">
        <v>25</v>
      </c>
      <c r="AK9" s="43" t="s">
        <v>19</v>
      </c>
      <c r="AL9" s="43" t="s">
        <v>20</v>
      </c>
    </row>
    <row r="10" spans="1:38" x14ac:dyDescent="0.25">
      <c r="E10" s="31">
        <v>0.25380710659898481</v>
      </c>
      <c r="F10" s="46">
        <v>45.207999999999998</v>
      </c>
      <c r="G10" s="47">
        <v>4.1666666666666664E-2</v>
      </c>
      <c r="H10" s="31">
        <v>15</v>
      </c>
      <c r="I10" s="43">
        <v>0.625</v>
      </c>
      <c r="J10" s="43">
        <v>0.83</v>
      </c>
      <c r="K10" s="43">
        <v>96.8</v>
      </c>
      <c r="L10" s="34">
        <v>80</v>
      </c>
      <c r="M10" s="43">
        <f t="shared" ref="M10:M33" si="0">((H10+I64)*J10)+(78-L10)+(K10-85)</f>
        <v>22.249999999999996</v>
      </c>
      <c r="N10" s="43">
        <f t="shared" ref="N10:N33" si="1">E10*F10*M10</f>
        <v>255.29898477157357</v>
      </c>
      <c r="O10" s="45">
        <v>-0.375</v>
      </c>
      <c r="P10" s="45">
        <v>0.83</v>
      </c>
      <c r="Q10" s="45">
        <v>98.6</v>
      </c>
      <c r="R10" s="44">
        <v>80</v>
      </c>
      <c r="S10" s="45">
        <f t="shared" ref="S10:S33" si="2">((H10+O64)*P10)+(78-R10)+(Q10-85)</f>
        <v>24.049999999999994</v>
      </c>
      <c r="T10" s="45">
        <f t="shared" ref="T10:T33" si="3">E10*F10*S10</f>
        <v>275.95238578680198</v>
      </c>
      <c r="U10" s="43">
        <v>-0.75</v>
      </c>
      <c r="V10" s="43">
        <v>0.83</v>
      </c>
      <c r="W10" s="43">
        <v>95</v>
      </c>
      <c r="X10" s="34">
        <v>80</v>
      </c>
      <c r="Y10" s="43">
        <f t="shared" ref="Y10:Y33" si="4">((H10+U64)*V10)+(78-X10)+(K10-W10)</f>
        <v>12.249999999999996</v>
      </c>
      <c r="Z10" s="43">
        <f t="shared" ref="Z10:Z33" si="5">E10*F10*Y10</f>
        <v>140.55786802030454</v>
      </c>
      <c r="AA10" s="45">
        <v>-5.125</v>
      </c>
      <c r="AB10" s="45">
        <v>0.83</v>
      </c>
      <c r="AC10" s="45">
        <v>96.8</v>
      </c>
      <c r="AD10" s="44">
        <v>80</v>
      </c>
      <c r="AE10" s="45">
        <f t="shared" ref="AE10:AE33" si="6">((H10+AA64)*AB10)+(78-AD10)+(AC10-85)</f>
        <v>22.249999999999996</v>
      </c>
      <c r="AF10" s="45">
        <f t="shared" ref="AF10:AF33" si="7">E10*F10*AE10</f>
        <v>255.29898477157357</v>
      </c>
      <c r="AG10" s="43">
        <v>-0.75</v>
      </c>
      <c r="AH10" s="43">
        <v>0.83</v>
      </c>
      <c r="AI10" s="43">
        <v>96.8</v>
      </c>
      <c r="AJ10" s="34">
        <v>80</v>
      </c>
      <c r="AK10" s="43">
        <f t="shared" ref="AK10:AK33" si="8">((H10+AG64)*AH10)+(78-AJ10)+(AI10-85)</f>
        <v>22.249999999999996</v>
      </c>
      <c r="AL10" s="43">
        <f t="shared" ref="AL10:AL33" si="9">E10*F10*AK10</f>
        <v>255.29898477157357</v>
      </c>
    </row>
    <row r="11" spans="1:38" x14ac:dyDescent="0.25">
      <c r="E11" s="31">
        <v>0.25380710659898481</v>
      </c>
      <c r="F11" s="46">
        <v>45.207999999999998</v>
      </c>
      <c r="G11" s="47">
        <v>8.3333333333333329E-2</v>
      </c>
      <c r="H11" s="31">
        <v>13</v>
      </c>
      <c r="I11" s="43">
        <v>0.625</v>
      </c>
      <c r="J11" s="43">
        <v>0.83</v>
      </c>
      <c r="K11" s="43">
        <v>96.8</v>
      </c>
      <c r="L11" s="34">
        <v>80</v>
      </c>
      <c r="M11" s="43">
        <f t="shared" si="0"/>
        <v>20.589999999999996</v>
      </c>
      <c r="N11" s="43">
        <f t="shared" si="1"/>
        <v>236.25195939086291</v>
      </c>
      <c r="O11" s="45">
        <v>-0.375</v>
      </c>
      <c r="P11" s="45">
        <v>0.83</v>
      </c>
      <c r="Q11" s="45">
        <v>98.6</v>
      </c>
      <c r="R11" s="44">
        <v>80</v>
      </c>
      <c r="S11" s="45">
        <f t="shared" si="2"/>
        <v>22.389999999999993</v>
      </c>
      <c r="T11" s="45">
        <f t="shared" si="3"/>
        <v>256.90536040609129</v>
      </c>
      <c r="U11" s="43">
        <v>-0.75</v>
      </c>
      <c r="V11" s="43">
        <v>0.83</v>
      </c>
      <c r="W11" s="43">
        <v>95</v>
      </c>
      <c r="X11" s="34">
        <v>80</v>
      </c>
      <c r="Y11" s="43">
        <f t="shared" si="4"/>
        <v>10.589999999999996</v>
      </c>
      <c r="Z11" s="43">
        <f t="shared" si="5"/>
        <v>121.51084263959387</v>
      </c>
      <c r="AA11" s="45">
        <v>-5.125</v>
      </c>
      <c r="AB11" s="45">
        <v>0.83</v>
      </c>
      <c r="AC11" s="45">
        <v>96.8</v>
      </c>
      <c r="AD11" s="44">
        <v>80</v>
      </c>
      <c r="AE11" s="45">
        <f t="shared" si="6"/>
        <v>20.589999999999996</v>
      </c>
      <c r="AF11" s="45">
        <f t="shared" si="7"/>
        <v>236.25195939086291</v>
      </c>
      <c r="AG11" s="43">
        <v>-0.75</v>
      </c>
      <c r="AH11" s="43">
        <v>0.83</v>
      </c>
      <c r="AI11" s="43">
        <v>96.8</v>
      </c>
      <c r="AJ11" s="34">
        <v>80</v>
      </c>
      <c r="AK11" s="43">
        <f t="shared" si="8"/>
        <v>20.589999999999996</v>
      </c>
      <c r="AL11" s="43">
        <f t="shared" si="9"/>
        <v>236.25195939086291</v>
      </c>
    </row>
    <row r="12" spans="1:38" x14ac:dyDescent="0.25">
      <c r="E12" s="31">
        <v>0.25380710659898481</v>
      </c>
      <c r="F12" s="46">
        <v>45.207999999999998</v>
      </c>
      <c r="G12" s="47">
        <v>0.125</v>
      </c>
      <c r="H12" s="31">
        <v>12</v>
      </c>
      <c r="I12" s="43">
        <v>0.625</v>
      </c>
      <c r="J12" s="43">
        <v>0.83</v>
      </c>
      <c r="K12" s="43">
        <v>96.8</v>
      </c>
      <c r="L12" s="34">
        <v>80</v>
      </c>
      <c r="M12" s="43">
        <f t="shared" si="0"/>
        <v>19.759999999999998</v>
      </c>
      <c r="N12" s="43">
        <f t="shared" si="1"/>
        <v>226.72844670050762</v>
      </c>
      <c r="O12" s="45">
        <v>-0.375</v>
      </c>
      <c r="P12" s="45">
        <v>0.83</v>
      </c>
      <c r="Q12" s="45">
        <v>98.6</v>
      </c>
      <c r="R12" s="44">
        <v>80</v>
      </c>
      <c r="S12" s="45">
        <f t="shared" si="2"/>
        <v>21.559999999999995</v>
      </c>
      <c r="T12" s="45">
        <f t="shared" si="3"/>
        <v>247.381847715736</v>
      </c>
      <c r="U12" s="43">
        <v>-0.75</v>
      </c>
      <c r="V12" s="43">
        <v>0.83</v>
      </c>
      <c r="W12" s="43">
        <v>95</v>
      </c>
      <c r="X12" s="34">
        <v>80</v>
      </c>
      <c r="Y12" s="43">
        <f t="shared" si="4"/>
        <v>1162.6051160628172</v>
      </c>
      <c r="Z12" s="43">
        <f t="shared" si="5"/>
        <v>13339.860935778641</v>
      </c>
      <c r="AA12" s="45">
        <v>-5.125</v>
      </c>
      <c r="AB12" s="45">
        <v>0.83</v>
      </c>
      <c r="AC12" s="45">
        <v>96.8</v>
      </c>
      <c r="AD12" s="44">
        <v>80</v>
      </c>
      <c r="AE12" s="45">
        <f t="shared" si="6"/>
        <v>19.759999999999998</v>
      </c>
      <c r="AF12" s="45">
        <f t="shared" si="7"/>
        <v>226.72844670050762</v>
      </c>
      <c r="AG12" s="43">
        <v>-0.75</v>
      </c>
      <c r="AH12" s="43">
        <v>0.83</v>
      </c>
      <c r="AI12" s="43">
        <v>96.8</v>
      </c>
      <c r="AJ12" s="34">
        <v>80</v>
      </c>
      <c r="AK12" s="43">
        <f t="shared" si="8"/>
        <v>19.759999999999998</v>
      </c>
      <c r="AL12" s="43">
        <f t="shared" si="9"/>
        <v>226.72844670050762</v>
      </c>
    </row>
    <row r="13" spans="1:38" x14ac:dyDescent="0.25">
      <c r="E13" s="31">
        <v>0.25380710659898481</v>
      </c>
      <c r="F13" s="46">
        <v>45.207999999999998</v>
      </c>
      <c r="G13" s="47">
        <v>0.16666666666666699</v>
      </c>
      <c r="H13" s="31">
        <v>10</v>
      </c>
      <c r="I13" s="43">
        <v>0.625</v>
      </c>
      <c r="J13" s="43">
        <v>0.83</v>
      </c>
      <c r="K13" s="43">
        <v>96.8</v>
      </c>
      <c r="L13" s="34">
        <v>80</v>
      </c>
      <c r="M13" s="43">
        <f t="shared" si="0"/>
        <v>18.099999999999994</v>
      </c>
      <c r="N13" s="43">
        <f t="shared" si="1"/>
        <v>207.6814213197969</v>
      </c>
      <c r="O13" s="45">
        <v>-0.375</v>
      </c>
      <c r="P13" s="45">
        <v>0.83</v>
      </c>
      <c r="Q13" s="45">
        <v>98.6</v>
      </c>
      <c r="R13" s="44">
        <v>80</v>
      </c>
      <c r="S13" s="45">
        <f t="shared" si="2"/>
        <v>19.899999999999991</v>
      </c>
      <c r="T13" s="45">
        <f t="shared" si="3"/>
        <v>228.33482233502531</v>
      </c>
      <c r="U13" s="43">
        <v>-0.75</v>
      </c>
      <c r="V13" s="43">
        <v>0.83</v>
      </c>
      <c r="W13" s="43">
        <v>95</v>
      </c>
      <c r="X13" s="34">
        <v>80</v>
      </c>
      <c r="Y13" s="43">
        <f t="shared" si="4"/>
        <v>1062.7471419511419</v>
      </c>
      <c r="Z13" s="43">
        <f t="shared" si="5"/>
        <v>12194.079389169347</v>
      </c>
      <c r="AA13" s="45">
        <v>-5.125</v>
      </c>
      <c r="AB13" s="45">
        <v>0.83</v>
      </c>
      <c r="AC13" s="45">
        <v>96.8</v>
      </c>
      <c r="AD13" s="44">
        <v>80</v>
      </c>
      <c r="AE13" s="45">
        <f t="shared" si="6"/>
        <v>18.099999999999994</v>
      </c>
      <c r="AF13" s="45">
        <f t="shared" si="7"/>
        <v>207.6814213197969</v>
      </c>
      <c r="AG13" s="43">
        <v>-0.75</v>
      </c>
      <c r="AH13" s="43">
        <v>0.83</v>
      </c>
      <c r="AI13" s="43">
        <v>96.8</v>
      </c>
      <c r="AJ13" s="34">
        <v>80</v>
      </c>
      <c r="AK13" s="43">
        <f t="shared" si="8"/>
        <v>18.099999999999994</v>
      </c>
      <c r="AL13" s="43">
        <f t="shared" si="9"/>
        <v>207.6814213197969</v>
      </c>
    </row>
    <row r="14" spans="1:38" x14ac:dyDescent="0.25">
      <c r="E14" s="31">
        <v>0.25380710659898481</v>
      </c>
      <c r="F14" s="46">
        <v>45.207999999999998</v>
      </c>
      <c r="G14" s="47">
        <v>0.20833333333333401</v>
      </c>
      <c r="H14" s="31">
        <v>9</v>
      </c>
      <c r="I14" s="43">
        <v>0.625</v>
      </c>
      <c r="J14" s="43">
        <v>0.83</v>
      </c>
      <c r="K14" s="43">
        <v>96.8</v>
      </c>
      <c r="L14" s="34">
        <v>80</v>
      </c>
      <c r="M14" s="43">
        <f t="shared" si="0"/>
        <v>17.269999999999996</v>
      </c>
      <c r="N14" s="43">
        <f t="shared" si="1"/>
        <v>198.15790862944158</v>
      </c>
      <c r="O14" s="45">
        <v>-0.375</v>
      </c>
      <c r="P14" s="45">
        <v>0.83</v>
      </c>
      <c r="Q14" s="45">
        <v>98.6</v>
      </c>
      <c r="R14" s="44">
        <v>80</v>
      </c>
      <c r="S14" s="45">
        <f t="shared" si="2"/>
        <v>19.069999999999993</v>
      </c>
      <c r="T14" s="45">
        <f t="shared" si="3"/>
        <v>218.81130964466999</v>
      </c>
      <c r="U14" s="43">
        <v>-0.75</v>
      </c>
      <c r="V14" s="43">
        <v>0.83</v>
      </c>
      <c r="W14" s="43">
        <v>95</v>
      </c>
      <c r="X14" s="34">
        <v>80</v>
      </c>
      <c r="Y14" s="43">
        <f t="shared" si="4"/>
        <v>992.22091913388306</v>
      </c>
      <c r="Z14" s="43">
        <f t="shared" si="5"/>
        <v>11384.853632539236</v>
      </c>
      <c r="AA14" s="45">
        <v>-5.125</v>
      </c>
      <c r="AB14" s="45">
        <v>0.83</v>
      </c>
      <c r="AC14" s="45">
        <v>96.8</v>
      </c>
      <c r="AD14" s="44">
        <v>80</v>
      </c>
      <c r="AE14" s="45">
        <f t="shared" si="6"/>
        <v>17.269999999999996</v>
      </c>
      <c r="AF14" s="45">
        <f t="shared" si="7"/>
        <v>198.15790862944158</v>
      </c>
      <c r="AG14" s="43">
        <v>-0.75</v>
      </c>
      <c r="AH14" s="43">
        <v>0.83</v>
      </c>
      <c r="AI14" s="43">
        <v>96.8</v>
      </c>
      <c r="AJ14" s="34">
        <v>80</v>
      </c>
      <c r="AK14" s="43">
        <f t="shared" si="8"/>
        <v>17.269999999999996</v>
      </c>
      <c r="AL14" s="43">
        <f t="shared" si="9"/>
        <v>198.15790862944158</v>
      </c>
    </row>
    <row r="15" spans="1:38" x14ac:dyDescent="0.25">
      <c r="E15" s="31">
        <v>0.25380710659898481</v>
      </c>
      <c r="F15" s="46">
        <v>45.207999999999998</v>
      </c>
      <c r="G15" s="47">
        <v>0.25</v>
      </c>
      <c r="H15" s="31">
        <v>7</v>
      </c>
      <c r="I15" s="43">
        <v>0.625</v>
      </c>
      <c r="J15" s="43">
        <v>0.83</v>
      </c>
      <c r="K15" s="43">
        <v>96.8</v>
      </c>
      <c r="L15" s="34">
        <v>80</v>
      </c>
      <c r="M15" s="43">
        <f t="shared" si="0"/>
        <v>15.609999999999996</v>
      </c>
      <c r="N15" s="43">
        <f t="shared" si="1"/>
        <v>179.11088324873094</v>
      </c>
      <c r="O15" s="45">
        <v>-0.375</v>
      </c>
      <c r="P15" s="45">
        <v>0.83</v>
      </c>
      <c r="Q15" s="45">
        <v>98.6</v>
      </c>
      <c r="R15" s="44">
        <v>80</v>
      </c>
      <c r="S15" s="45">
        <f t="shared" si="2"/>
        <v>17.409999999999993</v>
      </c>
      <c r="T15" s="45">
        <f t="shared" si="3"/>
        <v>199.76428426395933</v>
      </c>
      <c r="U15" s="43">
        <v>-0.75</v>
      </c>
      <c r="V15" s="43">
        <v>0.83</v>
      </c>
      <c r="W15" s="43">
        <v>95</v>
      </c>
      <c r="X15" s="34">
        <v>80</v>
      </c>
      <c r="Y15" s="43">
        <f t="shared" si="4"/>
        <v>912.9601807836292</v>
      </c>
      <c r="Z15" s="43">
        <f t="shared" si="5"/>
        <v>10475.407069255409</v>
      </c>
      <c r="AA15" s="45">
        <v>-5.125</v>
      </c>
      <c r="AB15" s="45">
        <v>0.83</v>
      </c>
      <c r="AC15" s="45">
        <v>96.8</v>
      </c>
      <c r="AD15" s="44">
        <v>80</v>
      </c>
      <c r="AE15" s="45">
        <f t="shared" si="6"/>
        <v>15.609999999999996</v>
      </c>
      <c r="AF15" s="45">
        <f t="shared" si="7"/>
        <v>179.11088324873094</v>
      </c>
      <c r="AG15" s="43">
        <v>-0.75</v>
      </c>
      <c r="AH15" s="43">
        <v>0.83</v>
      </c>
      <c r="AI15" s="43">
        <v>96.8</v>
      </c>
      <c r="AJ15" s="34">
        <v>80</v>
      </c>
      <c r="AK15" s="43">
        <f t="shared" si="8"/>
        <v>15.609999999999996</v>
      </c>
      <c r="AL15" s="43">
        <f t="shared" si="9"/>
        <v>179.11088324873094</v>
      </c>
    </row>
    <row r="16" spans="1:38" x14ac:dyDescent="0.25">
      <c r="E16" s="31">
        <v>0.25380710659898481</v>
      </c>
      <c r="F16" s="46">
        <v>45.207999999999998</v>
      </c>
      <c r="G16" s="47">
        <v>0.29166666666666702</v>
      </c>
      <c r="H16" s="31">
        <v>6</v>
      </c>
      <c r="I16" s="43">
        <v>0.625</v>
      </c>
      <c r="J16" s="43">
        <v>0.83</v>
      </c>
      <c r="K16" s="43">
        <v>96.8</v>
      </c>
      <c r="L16" s="34">
        <v>80</v>
      </c>
      <c r="M16" s="43">
        <f t="shared" si="0"/>
        <v>14.779999999999998</v>
      </c>
      <c r="N16" s="43">
        <f t="shared" si="1"/>
        <v>169.58737055837562</v>
      </c>
      <c r="O16" s="45">
        <v>-0.375</v>
      </c>
      <c r="P16" s="45">
        <v>0.83</v>
      </c>
      <c r="Q16" s="45">
        <v>98.6</v>
      </c>
      <c r="R16" s="44">
        <v>80</v>
      </c>
      <c r="S16" s="45">
        <f t="shared" si="2"/>
        <v>16.579999999999995</v>
      </c>
      <c r="T16" s="45">
        <f t="shared" si="3"/>
        <v>190.24077157360401</v>
      </c>
      <c r="U16" s="43">
        <v>-0.75</v>
      </c>
      <c r="V16" s="43">
        <v>0.83</v>
      </c>
      <c r="W16" s="43">
        <v>95</v>
      </c>
      <c r="X16" s="34">
        <v>80</v>
      </c>
      <c r="Y16" s="43">
        <f t="shared" si="4"/>
        <v>842.43395796637037</v>
      </c>
      <c r="Z16" s="43">
        <f t="shared" si="5"/>
        <v>9666.1813126252982</v>
      </c>
      <c r="AA16" s="45">
        <v>-5.125</v>
      </c>
      <c r="AB16" s="45">
        <v>0.83</v>
      </c>
      <c r="AC16" s="45">
        <v>96.8</v>
      </c>
      <c r="AD16" s="44">
        <v>80</v>
      </c>
      <c r="AE16" s="45">
        <f t="shared" si="6"/>
        <v>14.779999999999998</v>
      </c>
      <c r="AF16" s="45">
        <f t="shared" si="7"/>
        <v>169.58737055837562</v>
      </c>
      <c r="AG16" s="43">
        <v>-0.75</v>
      </c>
      <c r="AH16" s="43">
        <v>0.83</v>
      </c>
      <c r="AI16" s="43">
        <v>96.8</v>
      </c>
      <c r="AJ16" s="34">
        <v>80</v>
      </c>
      <c r="AK16" s="43">
        <f t="shared" si="8"/>
        <v>14.779999999999998</v>
      </c>
      <c r="AL16" s="43">
        <f t="shared" si="9"/>
        <v>169.58737055837562</v>
      </c>
    </row>
    <row r="17" spans="5:38" x14ac:dyDescent="0.25">
      <c r="E17" s="31">
        <v>0.25380710659898481</v>
      </c>
      <c r="F17" s="46">
        <v>45.207999999999998</v>
      </c>
      <c r="G17" s="47">
        <v>0.33333333333333398</v>
      </c>
      <c r="H17" s="31">
        <v>6</v>
      </c>
      <c r="I17" s="43">
        <v>0.625</v>
      </c>
      <c r="J17" s="43">
        <v>0.83</v>
      </c>
      <c r="K17" s="43">
        <v>96.8</v>
      </c>
      <c r="L17" s="34">
        <v>80</v>
      </c>
      <c r="M17" s="43">
        <f t="shared" si="0"/>
        <v>14.779999999999998</v>
      </c>
      <c r="N17" s="43">
        <f t="shared" si="1"/>
        <v>169.58737055837562</v>
      </c>
      <c r="O17" s="45">
        <v>-0.375</v>
      </c>
      <c r="P17" s="45">
        <v>0.83</v>
      </c>
      <c r="Q17" s="45">
        <v>98.6</v>
      </c>
      <c r="R17" s="44">
        <v>80</v>
      </c>
      <c r="S17" s="45">
        <f t="shared" si="2"/>
        <v>16.579999999999995</v>
      </c>
      <c r="T17" s="45">
        <f t="shared" si="3"/>
        <v>190.24077157360401</v>
      </c>
      <c r="U17" s="43">
        <v>-0.75</v>
      </c>
      <c r="V17" s="43">
        <v>0.83</v>
      </c>
      <c r="W17" s="43">
        <v>95</v>
      </c>
      <c r="X17" s="34">
        <v>80</v>
      </c>
      <c r="Y17" s="43">
        <f t="shared" si="4"/>
        <v>764.83321961611648</v>
      </c>
      <c r="Z17" s="43">
        <f t="shared" si="5"/>
        <v>8775.7817747221816</v>
      </c>
      <c r="AA17" s="45">
        <v>-5.125</v>
      </c>
      <c r="AB17" s="45">
        <v>0.83</v>
      </c>
      <c r="AC17" s="45">
        <v>96.8</v>
      </c>
      <c r="AD17" s="44">
        <v>80</v>
      </c>
      <c r="AE17" s="45">
        <f t="shared" si="6"/>
        <v>14.779999999999998</v>
      </c>
      <c r="AF17" s="45">
        <f t="shared" si="7"/>
        <v>169.58737055837562</v>
      </c>
      <c r="AG17" s="43">
        <v>-0.75</v>
      </c>
      <c r="AH17" s="43">
        <v>0.83</v>
      </c>
      <c r="AI17" s="43">
        <v>96.8</v>
      </c>
      <c r="AJ17" s="34">
        <v>80</v>
      </c>
      <c r="AK17" s="43">
        <f t="shared" si="8"/>
        <v>14.779999999999998</v>
      </c>
      <c r="AL17" s="43">
        <f t="shared" si="9"/>
        <v>169.58737055837562</v>
      </c>
    </row>
    <row r="18" spans="5:38" x14ac:dyDescent="0.25">
      <c r="E18" s="31">
        <v>0.25380710659898481</v>
      </c>
      <c r="F18" s="46">
        <v>45.207999999999998</v>
      </c>
      <c r="G18" s="47">
        <v>0.375</v>
      </c>
      <c r="H18" s="31">
        <v>6</v>
      </c>
      <c r="I18" s="43">
        <v>0.625</v>
      </c>
      <c r="J18" s="43">
        <v>0.83</v>
      </c>
      <c r="K18" s="43">
        <v>96.8</v>
      </c>
      <c r="L18" s="34">
        <v>80</v>
      </c>
      <c r="M18" s="43">
        <f t="shared" si="0"/>
        <v>14.779999999999998</v>
      </c>
      <c r="N18" s="43">
        <f t="shared" si="1"/>
        <v>169.58737055837562</v>
      </c>
      <c r="O18" s="45">
        <v>-0.375</v>
      </c>
      <c r="P18" s="45">
        <v>0.83</v>
      </c>
      <c r="Q18" s="45">
        <v>98.6</v>
      </c>
      <c r="R18" s="44">
        <v>80</v>
      </c>
      <c r="S18" s="45">
        <f t="shared" si="2"/>
        <v>16.579999999999995</v>
      </c>
      <c r="T18" s="45">
        <f t="shared" si="3"/>
        <v>190.24077157360401</v>
      </c>
      <c r="U18" s="43">
        <v>-0.75</v>
      </c>
      <c r="V18" s="43">
        <v>0.83</v>
      </c>
      <c r="W18" s="43">
        <v>95</v>
      </c>
      <c r="X18" s="34">
        <v>80</v>
      </c>
      <c r="Y18" s="43">
        <f t="shared" si="4"/>
        <v>715.734232560279</v>
      </c>
      <c r="Z18" s="43">
        <f t="shared" si="5"/>
        <v>8212.4145141078916</v>
      </c>
      <c r="AA18" s="45">
        <v>-5.125</v>
      </c>
      <c r="AB18" s="45">
        <v>0.83</v>
      </c>
      <c r="AC18" s="45">
        <v>96.8</v>
      </c>
      <c r="AD18" s="44">
        <v>80</v>
      </c>
      <c r="AE18" s="45">
        <f t="shared" si="6"/>
        <v>14.779999999999998</v>
      </c>
      <c r="AF18" s="45">
        <f t="shared" si="7"/>
        <v>169.58737055837562</v>
      </c>
      <c r="AG18" s="43">
        <v>-0.75</v>
      </c>
      <c r="AH18" s="43">
        <v>0.83</v>
      </c>
      <c r="AI18" s="43">
        <v>96.8</v>
      </c>
      <c r="AJ18" s="34">
        <v>80</v>
      </c>
      <c r="AK18" s="43">
        <f t="shared" si="8"/>
        <v>14.779999999999998</v>
      </c>
      <c r="AL18" s="43">
        <f t="shared" si="9"/>
        <v>169.58737055837562</v>
      </c>
    </row>
    <row r="19" spans="5:38" x14ac:dyDescent="0.25">
      <c r="E19" s="31">
        <v>0.25380710659898481</v>
      </c>
      <c r="F19" s="46">
        <v>45.207999999999998</v>
      </c>
      <c r="G19" s="47">
        <v>0.41666666666666702</v>
      </c>
      <c r="H19" s="31">
        <v>6</v>
      </c>
      <c r="I19" s="43">
        <v>0.625</v>
      </c>
      <c r="J19" s="43">
        <v>0.83</v>
      </c>
      <c r="K19" s="43">
        <v>96.8</v>
      </c>
      <c r="L19" s="34">
        <v>80</v>
      </c>
      <c r="M19" s="43">
        <f t="shared" si="0"/>
        <v>14.779999999999998</v>
      </c>
      <c r="N19" s="43">
        <f t="shared" si="1"/>
        <v>169.58737055837562</v>
      </c>
      <c r="O19" s="45">
        <v>-0.375</v>
      </c>
      <c r="P19" s="45">
        <v>0.83</v>
      </c>
      <c r="Q19" s="45">
        <v>98.6</v>
      </c>
      <c r="R19" s="44">
        <v>80</v>
      </c>
      <c r="S19" s="45">
        <f t="shared" si="2"/>
        <v>16.579999999999995</v>
      </c>
      <c r="T19" s="45">
        <f t="shared" si="3"/>
        <v>190.24077157360401</v>
      </c>
      <c r="U19" s="43">
        <v>-0.75</v>
      </c>
      <c r="V19" s="43">
        <v>0.83</v>
      </c>
      <c r="W19" s="43">
        <v>95</v>
      </c>
      <c r="X19" s="34">
        <v>80</v>
      </c>
      <c r="Y19" s="43">
        <f t="shared" si="4"/>
        <v>674.53976103743628</v>
      </c>
      <c r="Z19" s="43">
        <f t="shared" si="5"/>
        <v>7739.7445474569595</v>
      </c>
      <c r="AA19" s="45">
        <v>-5.125</v>
      </c>
      <c r="AB19" s="45">
        <v>0.83</v>
      </c>
      <c r="AC19" s="45">
        <v>96.8</v>
      </c>
      <c r="AD19" s="44">
        <v>80</v>
      </c>
      <c r="AE19" s="45">
        <f t="shared" si="6"/>
        <v>14.779999999999998</v>
      </c>
      <c r="AF19" s="45">
        <f t="shared" si="7"/>
        <v>169.58737055837562</v>
      </c>
      <c r="AG19" s="43">
        <v>-0.75</v>
      </c>
      <c r="AH19" s="43">
        <v>0.83</v>
      </c>
      <c r="AI19" s="43">
        <v>96.8</v>
      </c>
      <c r="AJ19" s="34">
        <v>80</v>
      </c>
      <c r="AK19" s="43">
        <f t="shared" si="8"/>
        <v>14.779999999999998</v>
      </c>
      <c r="AL19" s="43">
        <f t="shared" si="9"/>
        <v>169.58737055837562</v>
      </c>
    </row>
    <row r="20" spans="5:38" x14ac:dyDescent="0.25">
      <c r="E20" s="31">
        <v>0.25380710659898481</v>
      </c>
      <c r="F20" s="46">
        <v>45.207999999999998</v>
      </c>
      <c r="G20" s="47">
        <v>0.45833333333333398</v>
      </c>
      <c r="H20" s="31">
        <v>6</v>
      </c>
      <c r="I20" s="43">
        <v>0.625</v>
      </c>
      <c r="J20" s="43">
        <v>0.83</v>
      </c>
      <c r="K20" s="43">
        <v>96.8</v>
      </c>
      <c r="L20" s="34">
        <v>80</v>
      </c>
      <c r="M20" s="43">
        <f t="shared" si="0"/>
        <v>14.779999999999998</v>
      </c>
      <c r="N20" s="43">
        <f t="shared" si="1"/>
        <v>169.58737055837562</v>
      </c>
      <c r="O20" s="45">
        <v>-0.375</v>
      </c>
      <c r="P20" s="45">
        <v>0.83</v>
      </c>
      <c r="Q20" s="45">
        <v>98.6</v>
      </c>
      <c r="R20" s="44">
        <v>80</v>
      </c>
      <c r="S20" s="45">
        <f t="shared" si="2"/>
        <v>16.579999999999995</v>
      </c>
      <c r="T20" s="45">
        <f t="shared" si="3"/>
        <v>190.24077157360401</v>
      </c>
      <c r="U20" s="43">
        <v>-0.75</v>
      </c>
      <c r="V20" s="43">
        <v>0.83</v>
      </c>
      <c r="W20" s="43">
        <v>95</v>
      </c>
      <c r="X20" s="34">
        <v>80</v>
      </c>
      <c r="Y20" s="43">
        <f t="shared" si="4"/>
        <v>653.94252527601498</v>
      </c>
      <c r="Z20" s="43">
        <f t="shared" si="5"/>
        <v>7503.4095641314943</v>
      </c>
      <c r="AA20" s="45">
        <v>-5.125</v>
      </c>
      <c r="AB20" s="45">
        <v>0.83</v>
      </c>
      <c r="AC20" s="45">
        <v>96.8</v>
      </c>
      <c r="AD20" s="44">
        <v>80</v>
      </c>
      <c r="AE20" s="45">
        <f t="shared" si="6"/>
        <v>14.779999999999998</v>
      </c>
      <c r="AF20" s="45">
        <f t="shared" si="7"/>
        <v>169.58737055837562</v>
      </c>
      <c r="AG20" s="43">
        <v>-0.75</v>
      </c>
      <c r="AH20" s="43">
        <v>0.83</v>
      </c>
      <c r="AI20" s="43">
        <v>96.8</v>
      </c>
      <c r="AJ20" s="34">
        <v>80</v>
      </c>
      <c r="AK20" s="43">
        <f t="shared" si="8"/>
        <v>14.779999999999998</v>
      </c>
      <c r="AL20" s="43">
        <f t="shared" si="9"/>
        <v>169.58737055837562</v>
      </c>
    </row>
    <row r="21" spans="5:38" x14ac:dyDescent="0.25">
      <c r="E21" s="31">
        <v>0.25380710659898481</v>
      </c>
      <c r="F21" s="46">
        <v>45.207999999999998</v>
      </c>
      <c r="G21" s="47">
        <v>0.5</v>
      </c>
      <c r="H21" s="31">
        <v>7</v>
      </c>
      <c r="I21" s="43">
        <v>0.625</v>
      </c>
      <c r="J21" s="43">
        <v>0.83</v>
      </c>
      <c r="K21" s="43">
        <v>96.8</v>
      </c>
      <c r="L21" s="34">
        <v>80</v>
      </c>
      <c r="M21" s="43">
        <f t="shared" si="0"/>
        <v>15.609999999999996</v>
      </c>
      <c r="N21" s="43">
        <f t="shared" si="1"/>
        <v>179.11088324873094</v>
      </c>
      <c r="O21" s="45">
        <v>-0.375</v>
      </c>
      <c r="P21" s="45">
        <v>0.83</v>
      </c>
      <c r="Q21" s="45">
        <v>98.6</v>
      </c>
      <c r="R21" s="44">
        <v>80</v>
      </c>
      <c r="S21" s="45">
        <f t="shared" si="2"/>
        <v>17.409999999999993</v>
      </c>
      <c r="T21" s="45">
        <f t="shared" si="3"/>
        <v>199.76428426395933</v>
      </c>
      <c r="U21" s="43">
        <v>-0.75</v>
      </c>
      <c r="V21" s="43">
        <v>0.83</v>
      </c>
      <c r="W21" s="43">
        <v>95</v>
      </c>
      <c r="X21" s="34">
        <v>80</v>
      </c>
      <c r="Y21" s="43">
        <f t="shared" si="4"/>
        <v>634.17528951459371</v>
      </c>
      <c r="Z21" s="43">
        <f t="shared" si="5"/>
        <v>7276.5980934963845</v>
      </c>
      <c r="AA21" s="45">
        <v>-5.125</v>
      </c>
      <c r="AB21" s="45">
        <v>0.83</v>
      </c>
      <c r="AC21" s="45">
        <v>96.8</v>
      </c>
      <c r="AD21" s="44">
        <v>80</v>
      </c>
      <c r="AE21" s="45">
        <f t="shared" si="6"/>
        <v>15.609999999999996</v>
      </c>
      <c r="AF21" s="45">
        <f t="shared" si="7"/>
        <v>179.11088324873094</v>
      </c>
      <c r="AG21" s="43">
        <v>-0.75</v>
      </c>
      <c r="AH21" s="43">
        <v>0.83</v>
      </c>
      <c r="AI21" s="43">
        <v>96.8</v>
      </c>
      <c r="AJ21" s="34">
        <v>80</v>
      </c>
      <c r="AK21" s="43">
        <f t="shared" si="8"/>
        <v>15.609999999999996</v>
      </c>
      <c r="AL21" s="43">
        <f t="shared" si="9"/>
        <v>179.11088324873094</v>
      </c>
    </row>
    <row r="22" spans="5:38" x14ac:dyDescent="0.25">
      <c r="E22" s="31">
        <v>0.25380710659898481</v>
      </c>
      <c r="F22" s="46">
        <v>45.207999999999998</v>
      </c>
      <c r="G22" s="47">
        <v>0.54166666666666696</v>
      </c>
      <c r="H22" s="31">
        <v>8</v>
      </c>
      <c r="I22" s="43">
        <v>0.625</v>
      </c>
      <c r="J22" s="43">
        <v>0.83</v>
      </c>
      <c r="K22" s="43">
        <v>96.8</v>
      </c>
      <c r="L22" s="34">
        <v>80</v>
      </c>
      <c r="M22" s="43">
        <f t="shared" si="0"/>
        <v>16.439999999999998</v>
      </c>
      <c r="N22" s="43">
        <f t="shared" si="1"/>
        <v>188.63439593908629</v>
      </c>
      <c r="O22" s="45">
        <v>-0.375</v>
      </c>
      <c r="P22" s="45">
        <v>0.83</v>
      </c>
      <c r="Q22" s="45">
        <v>98.6</v>
      </c>
      <c r="R22" s="44">
        <v>80</v>
      </c>
      <c r="S22" s="45">
        <f t="shared" si="2"/>
        <v>18.239999999999995</v>
      </c>
      <c r="T22" s="45">
        <f t="shared" si="3"/>
        <v>209.28779695431467</v>
      </c>
      <c r="U22" s="43">
        <v>-0.75</v>
      </c>
      <c r="V22" s="43">
        <v>0.83</v>
      </c>
      <c r="W22" s="43">
        <v>95</v>
      </c>
      <c r="X22" s="34">
        <v>80</v>
      </c>
      <c r="Y22" s="43">
        <f t="shared" si="4"/>
        <v>635.00528951459376</v>
      </c>
      <c r="Z22" s="43">
        <f t="shared" si="5"/>
        <v>7286.1216061867399</v>
      </c>
      <c r="AA22" s="45">
        <v>-5.125</v>
      </c>
      <c r="AB22" s="45">
        <v>0.83</v>
      </c>
      <c r="AC22" s="45">
        <v>96.8</v>
      </c>
      <c r="AD22" s="44">
        <v>80</v>
      </c>
      <c r="AE22" s="45">
        <f t="shared" si="6"/>
        <v>16.439999999999998</v>
      </c>
      <c r="AF22" s="45">
        <f t="shared" si="7"/>
        <v>188.63439593908629</v>
      </c>
      <c r="AG22" s="43">
        <v>-0.75</v>
      </c>
      <c r="AH22" s="43">
        <v>0.83</v>
      </c>
      <c r="AI22" s="43">
        <v>96.8</v>
      </c>
      <c r="AJ22" s="34">
        <v>80</v>
      </c>
      <c r="AK22" s="43">
        <f t="shared" si="8"/>
        <v>16.439999999999998</v>
      </c>
      <c r="AL22" s="43">
        <f t="shared" si="9"/>
        <v>188.63439593908629</v>
      </c>
    </row>
    <row r="23" spans="5:38" x14ac:dyDescent="0.25">
      <c r="E23" s="31">
        <v>0.25380710659898481</v>
      </c>
      <c r="F23" s="46">
        <v>45.207999999999998</v>
      </c>
      <c r="G23" s="47">
        <v>0.58333333333333404</v>
      </c>
      <c r="H23" s="31">
        <v>10</v>
      </c>
      <c r="I23" s="43">
        <v>0.625</v>
      </c>
      <c r="J23" s="43">
        <v>0.83</v>
      </c>
      <c r="K23" s="43">
        <v>96.8</v>
      </c>
      <c r="L23" s="34">
        <v>80</v>
      </c>
      <c r="M23" s="43">
        <f t="shared" si="0"/>
        <v>18.099999999999994</v>
      </c>
      <c r="N23" s="43">
        <f t="shared" si="1"/>
        <v>207.6814213197969</v>
      </c>
      <c r="O23" s="45">
        <v>-0.375</v>
      </c>
      <c r="P23" s="45">
        <v>0.83</v>
      </c>
      <c r="Q23" s="45">
        <v>98.6</v>
      </c>
      <c r="R23" s="44">
        <v>80</v>
      </c>
      <c r="S23" s="45">
        <f t="shared" si="2"/>
        <v>19.899999999999991</v>
      </c>
      <c r="T23" s="45">
        <f t="shared" si="3"/>
        <v>228.33482233502531</v>
      </c>
      <c r="U23" s="43">
        <v>-0.75</v>
      </c>
      <c r="V23" s="43">
        <v>0.83</v>
      </c>
      <c r="W23" s="43">
        <v>95</v>
      </c>
      <c r="X23" s="34">
        <v>80</v>
      </c>
      <c r="Y23" s="43">
        <f t="shared" si="4"/>
        <v>644.56980504758872</v>
      </c>
      <c r="Z23" s="43">
        <f t="shared" si="5"/>
        <v>7395.8659255308103</v>
      </c>
      <c r="AA23" s="45">
        <v>-5.125</v>
      </c>
      <c r="AB23" s="45">
        <v>0.83</v>
      </c>
      <c r="AC23" s="45">
        <v>96.8</v>
      </c>
      <c r="AD23" s="44">
        <v>80</v>
      </c>
      <c r="AE23" s="45">
        <f t="shared" si="6"/>
        <v>18.099999999999994</v>
      </c>
      <c r="AF23" s="45">
        <f t="shared" si="7"/>
        <v>207.6814213197969</v>
      </c>
      <c r="AG23" s="43">
        <v>-0.75</v>
      </c>
      <c r="AH23" s="43">
        <v>0.83</v>
      </c>
      <c r="AI23" s="43">
        <v>96.8</v>
      </c>
      <c r="AJ23" s="34">
        <v>80</v>
      </c>
      <c r="AK23" s="43">
        <f t="shared" si="8"/>
        <v>18.099999999999994</v>
      </c>
      <c r="AL23" s="43">
        <f t="shared" si="9"/>
        <v>207.6814213197969</v>
      </c>
    </row>
    <row r="24" spans="5:38" x14ac:dyDescent="0.25">
      <c r="E24" s="31">
        <v>0.25380710659898481</v>
      </c>
      <c r="F24" s="46">
        <v>45.207999999999998</v>
      </c>
      <c r="G24" s="47">
        <v>0.625</v>
      </c>
      <c r="H24" s="31">
        <v>12</v>
      </c>
      <c r="I24" s="43">
        <v>0.625</v>
      </c>
      <c r="J24" s="43">
        <v>0.83</v>
      </c>
      <c r="K24" s="43">
        <v>96.8</v>
      </c>
      <c r="L24" s="34">
        <v>80</v>
      </c>
      <c r="M24" s="43">
        <f t="shared" si="0"/>
        <v>19.759999999999998</v>
      </c>
      <c r="N24" s="43">
        <f t="shared" si="1"/>
        <v>226.72844670050762</v>
      </c>
      <c r="O24" s="45">
        <v>-0.375</v>
      </c>
      <c r="P24" s="45">
        <v>0.83</v>
      </c>
      <c r="Q24" s="45">
        <v>98.6</v>
      </c>
      <c r="R24" s="44">
        <v>80</v>
      </c>
      <c r="S24" s="45">
        <f t="shared" si="2"/>
        <v>21.559999999999995</v>
      </c>
      <c r="T24" s="45">
        <f t="shared" si="3"/>
        <v>247.381847715736</v>
      </c>
      <c r="U24" s="43">
        <v>-0.75</v>
      </c>
      <c r="V24" s="43">
        <v>0.83</v>
      </c>
      <c r="W24" s="43">
        <v>95</v>
      </c>
      <c r="X24" s="34">
        <v>80</v>
      </c>
      <c r="Y24" s="43">
        <f t="shared" si="4"/>
        <v>674.73155634200486</v>
      </c>
      <c r="Z24" s="43">
        <f t="shared" si="5"/>
        <v>7741.9452282003449</v>
      </c>
      <c r="AA24" s="45">
        <v>-5.125</v>
      </c>
      <c r="AB24" s="45">
        <v>0.83</v>
      </c>
      <c r="AC24" s="45">
        <v>96.8</v>
      </c>
      <c r="AD24" s="44">
        <v>80</v>
      </c>
      <c r="AE24" s="45">
        <f t="shared" si="6"/>
        <v>19.759999999999998</v>
      </c>
      <c r="AF24" s="45">
        <f t="shared" si="7"/>
        <v>226.72844670050762</v>
      </c>
      <c r="AG24" s="43">
        <v>-0.75</v>
      </c>
      <c r="AH24" s="43">
        <v>0.83</v>
      </c>
      <c r="AI24" s="43">
        <v>96.8</v>
      </c>
      <c r="AJ24" s="34">
        <v>80</v>
      </c>
      <c r="AK24" s="43">
        <f t="shared" si="8"/>
        <v>19.759999999999998</v>
      </c>
      <c r="AL24" s="43">
        <f t="shared" si="9"/>
        <v>226.72844670050762</v>
      </c>
    </row>
    <row r="25" spans="5:38" x14ac:dyDescent="0.25">
      <c r="E25" s="31">
        <v>0.25380710659898481</v>
      </c>
      <c r="F25" s="46">
        <v>45.207999999999998</v>
      </c>
      <c r="G25" s="47">
        <v>0.66666666666666696</v>
      </c>
      <c r="H25" s="31">
        <v>13</v>
      </c>
      <c r="I25" s="43">
        <v>0.625</v>
      </c>
      <c r="J25" s="43">
        <v>0.83</v>
      </c>
      <c r="K25" s="43">
        <v>96.8</v>
      </c>
      <c r="L25" s="34">
        <v>80</v>
      </c>
      <c r="M25" s="43">
        <f t="shared" si="0"/>
        <v>20.589999999999996</v>
      </c>
      <c r="N25" s="43">
        <f t="shared" si="1"/>
        <v>236.25195939086291</v>
      </c>
      <c r="O25" s="45">
        <v>-0.375</v>
      </c>
      <c r="P25" s="45">
        <v>0.83</v>
      </c>
      <c r="Q25" s="45">
        <v>98.6</v>
      </c>
      <c r="R25" s="44">
        <v>80</v>
      </c>
      <c r="S25" s="45">
        <f t="shared" si="2"/>
        <v>22.389999999999993</v>
      </c>
      <c r="T25" s="45">
        <f t="shared" si="3"/>
        <v>256.90536040609129</v>
      </c>
      <c r="U25" s="43">
        <v>-0.75</v>
      </c>
      <c r="V25" s="43">
        <v>0.83</v>
      </c>
      <c r="W25" s="43">
        <v>95</v>
      </c>
      <c r="X25" s="34">
        <v>80</v>
      </c>
      <c r="Y25" s="43">
        <f t="shared" si="4"/>
        <v>711.96782316941585</v>
      </c>
      <c r="Z25" s="43">
        <f t="shared" si="5"/>
        <v>8169.1983121428821</v>
      </c>
      <c r="AA25" s="45">
        <v>-5.125</v>
      </c>
      <c r="AB25" s="45">
        <v>0.83</v>
      </c>
      <c r="AC25" s="45">
        <v>96.8</v>
      </c>
      <c r="AD25" s="44">
        <v>80</v>
      </c>
      <c r="AE25" s="45">
        <f t="shared" si="6"/>
        <v>20.589999999999996</v>
      </c>
      <c r="AF25" s="45">
        <f t="shared" si="7"/>
        <v>236.25195939086291</v>
      </c>
      <c r="AG25" s="43">
        <v>-0.75</v>
      </c>
      <c r="AH25" s="43">
        <v>0.83</v>
      </c>
      <c r="AI25" s="43">
        <v>96.8</v>
      </c>
      <c r="AJ25" s="34">
        <v>80</v>
      </c>
      <c r="AK25" s="43">
        <f t="shared" si="8"/>
        <v>20.589999999999996</v>
      </c>
      <c r="AL25" s="43">
        <f t="shared" si="9"/>
        <v>236.25195939086291</v>
      </c>
    </row>
    <row r="26" spans="5:38" x14ac:dyDescent="0.25">
      <c r="E26" s="31">
        <v>0.25380710659898481</v>
      </c>
      <c r="F26" s="46">
        <v>45.207999999999998</v>
      </c>
      <c r="G26" s="47">
        <v>0.70833333333333404</v>
      </c>
      <c r="H26" s="31">
        <v>15</v>
      </c>
      <c r="I26" s="43">
        <v>0.625</v>
      </c>
      <c r="J26" s="43">
        <v>0.83</v>
      </c>
      <c r="K26" s="43">
        <v>96.8</v>
      </c>
      <c r="L26" s="34">
        <v>80</v>
      </c>
      <c r="M26" s="43">
        <f t="shared" si="0"/>
        <v>22.249999999999996</v>
      </c>
      <c r="N26" s="43">
        <f t="shared" si="1"/>
        <v>255.29898477157357</v>
      </c>
      <c r="O26" s="45">
        <v>-0.375</v>
      </c>
      <c r="P26" s="45">
        <v>0.83</v>
      </c>
      <c r="Q26" s="45">
        <v>98.6</v>
      </c>
      <c r="R26" s="44">
        <v>80</v>
      </c>
      <c r="S26" s="45">
        <f t="shared" si="2"/>
        <v>24.049999999999994</v>
      </c>
      <c r="T26" s="45">
        <f t="shared" si="3"/>
        <v>275.95238578680198</v>
      </c>
      <c r="U26" s="43">
        <v>-0.75</v>
      </c>
      <c r="V26" s="43">
        <v>0.83</v>
      </c>
      <c r="W26" s="43">
        <v>95</v>
      </c>
      <c r="X26" s="34">
        <v>80</v>
      </c>
      <c r="Y26" s="43">
        <f t="shared" si="4"/>
        <v>791.22856151966994</v>
      </c>
      <c r="Z26" s="43">
        <f t="shared" si="5"/>
        <v>9078.6448754267112</v>
      </c>
      <c r="AA26" s="45">
        <v>-5.125</v>
      </c>
      <c r="AB26" s="45">
        <v>0.83</v>
      </c>
      <c r="AC26" s="45">
        <v>96.8</v>
      </c>
      <c r="AD26" s="44">
        <v>80</v>
      </c>
      <c r="AE26" s="45">
        <f t="shared" si="6"/>
        <v>22.249999999999996</v>
      </c>
      <c r="AF26" s="45">
        <f t="shared" si="7"/>
        <v>255.29898477157357</v>
      </c>
      <c r="AG26" s="43">
        <v>-0.75</v>
      </c>
      <c r="AH26" s="43">
        <v>0.83</v>
      </c>
      <c r="AI26" s="43">
        <v>96.8</v>
      </c>
      <c r="AJ26" s="34">
        <v>80</v>
      </c>
      <c r="AK26" s="43">
        <f t="shared" si="8"/>
        <v>22.249999999999996</v>
      </c>
      <c r="AL26" s="43">
        <f t="shared" si="9"/>
        <v>255.29898477157357</v>
      </c>
    </row>
    <row r="27" spans="5:38" x14ac:dyDescent="0.25">
      <c r="E27" s="31">
        <v>0.25380710659898481</v>
      </c>
      <c r="F27" s="46">
        <v>45.207999999999998</v>
      </c>
      <c r="G27" s="47">
        <v>0.75</v>
      </c>
      <c r="H27" s="31">
        <v>17</v>
      </c>
      <c r="I27" s="43">
        <v>0.625</v>
      </c>
      <c r="J27" s="43">
        <v>0.83</v>
      </c>
      <c r="K27" s="43">
        <v>96.8</v>
      </c>
      <c r="L27" s="34">
        <v>80</v>
      </c>
      <c r="M27" s="43">
        <f t="shared" si="0"/>
        <v>23.909999999999997</v>
      </c>
      <c r="N27" s="43">
        <f t="shared" si="1"/>
        <v>274.34601015228424</v>
      </c>
      <c r="O27" s="45">
        <v>-0.375</v>
      </c>
      <c r="P27" s="45">
        <v>0.83</v>
      </c>
      <c r="Q27" s="45">
        <v>98.6</v>
      </c>
      <c r="R27" s="44">
        <v>80</v>
      </c>
      <c r="S27" s="45">
        <f t="shared" si="2"/>
        <v>25.709999999999994</v>
      </c>
      <c r="T27" s="45">
        <f t="shared" si="3"/>
        <v>294.99941116751262</v>
      </c>
      <c r="U27" s="43">
        <v>-0.75</v>
      </c>
      <c r="V27" s="43">
        <v>0.83</v>
      </c>
      <c r="W27" s="43">
        <v>95</v>
      </c>
      <c r="X27" s="34">
        <v>80</v>
      </c>
      <c r="Y27" s="43">
        <f t="shared" si="4"/>
        <v>883.18202009835011</v>
      </c>
      <c r="Z27" s="43">
        <f t="shared" si="5"/>
        <v>10133.729128072644</v>
      </c>
      <c r="AA27" s="45">
        <v>-5.125</v>
      </c>
      <c r="AB27" s="45">
        <v>0.83</v>
      </c>
      <c r="AC27" s="45">
        <v>96.8</v>
      </c>
      <c r="AD27" s="44">
        <v>80</v>
      </c>
      <c r="AE27" s="45">
        <f t="shared" si="6"/>
        <v>23.909999999999997</v>
      </c>
      <c r="AF27" s="45">
        <f t="shared" si="7"/>
        <v>274.34601015228424</v>
      </c>
      <c r="AG27" s="43">
        <v>-0.75</v>
      </c>
      <c r="AH27" s="43">
        <v>0.83</v>
      </c>
      <c r="AI27" s="43">
        <v>96.8</v>
      </c>
      <c r="AJ27" s="34">
        <v>80</v>
      </c>
      <c r="AK27" s="43">
        <f t="shared" si="8"/>
        <v>23.909999999999997</v>
      </c>
      <c r="AL27" s="43">
        <f t="shared" si="9"/>
        <v>274.34601015228424</v>
      </c>
    </row>
    <row r="28" spans="5:38" x14ac:dyDescent="0.25">
      <c r="E28" s="31">
        <v>0.25380710659898481</v>
      </c>
      <c r="F28" s="46">
        <v>45.207999999999998</v>
      </c>
      <c r="G28" s="47">
        <v>0.79166666666666696</v>
      </c>
      <c r="H28" s="31">
        <v>18</v>
      </c>
      <c r="I28" s="43">
        <v>0.625</v>
      </c>
      <c r="J28" s="43">
        <v>0.83</v>
      </c>
      <c r="K28" s="43">
        <v>96.8</v>
      </c>
      <c r="L28" s="34">
        <v>80</v>
      </c>
      <c r="M28" s="43">
        <f t="shared" si="0"/>
        <v>24.739999999999995</v>
      </c>
      <c r="N28" s="43">
        <f t="shared" si="1"/>
        <v>283.86952284263953</v>
      </c>
      <c r="O28" s="45">
        <v>-0.375</v>
      </c>
      <c r="P28" s="45">
        <v>0.83</v>
      </c>
      <c r="Q28" s="45">
        <v>98.6</v>
      </c>
      <c r="R28" s="44">
        <v>80</v>
      </c>
      <c r="S28" s="45">
        <f t="shared" si="2"/>
        <v>26.539999999999992</v>
      </c>
      <c r="T28" s="45">
        <f t="shared" si="3"/>
        <v>304.52292385786797</v>
      </c>
      <c r="U28" s="43">
        <v>-0.75</v>
      </c>
      <c r="V28" s="43">
        <v>0.83</v>
      </c>
      <c r="W28" s="43">
        <v>95</v>
      </c>
      <c r="X28" s="34">
        <v>80</v>
      </c>
      <c r="Y28" s="43">
        <f t="shared" si="4"/>
        <v>1023.4044657328678</v>
      </c>
      <c r="Z28" s="43">
        <f t="shared" si="5"/>
        <v>11742.657128642511</v>
      </c>
      <c r="AA28" s="45">
        <v>-5.125</v>
      </c>
      <c r="AB28" s="45">
        <v>0.83</v>
      </c>
      <c r="AC28" s="45">
        <v>96.8</v>
      </c>
      <c r="AD28" s="44">
        <v>80</v>
      </c>
      <c r="AE28" s="45">
        <f t="shared" si="6"/>
        <v>24.739999999999995</v>
      </c>
      <c r="AF28" s="45">
        <f t="shared" si="7"/>
        <v>283.86952284263953</v>
      </c>
      <c r="AG28" s="43">
        <v>-0.75</v>
      </c>
      <c r="AH28" s="43">
        <v>0.83</v>
      </c>
      <c r="AI28" s="43">
        <v>96.8</v>
      </c>
      <c r="AJ28" s="34">
        <v>80</v>
      </c>
      <c r="AK28" s="43">
        <f t="shared" si="8"/>
        <v>24.739999999999995</v>
      </c>
      <c r="AL28" s="43">
        <f t="shared" si="9"/>
        <v>283.86952284263953</v>
      </c>
    </row>
    <row r="29" spans="5:38" x14ac:dyDescent="0.25">
      <c r="E29" s="31">
        <v>0.25380710659898481</v>
      </c>
      <c r="F29" s="46">
        <v>45.207999999999998</v>
      </c>
      <c r="G29" s="47">
        <v>0.83333333333333404</v>
      </c>
      <c r="H29" s="31">
        <v>19</v>
      </c>
      <c r="I29" s="43">
        <v>0.625</v>
      </c>
      <c r="J29" s="43">
        <v>0.83</v>
      </c>
      <c r="K29" s="43">
        <v>96.8</v>
      </c>
      <c r="L29" s="34">
        <v>80</v>
      </c>
      <c r="M29" s="43">
        <f t="shared" si="0"/>
        <v>25.569999999999997</v>
      </c>
      <c r="N29" s="43">
        <f t="shared" si="1"/>
        <v>293.39303553299493</v>
      </c>
      <c r="O29" s="45">
        <v>-0.375</v>
      </c>
      <c r="P29" s="45">
        <v>0.83</v>
      </c>
      <c r="Q29" s="45">
        <v>98.6</v>
      </c>
      <c r="R29" s="44">
        <v>80</v>
      </c>
      <c r="S29" s="45">
        <f t="shared" si="2"/>
        <v>27.369999999999994</v>
      </c>
      <c r="T29" s="45">
        <f t="shared" si="3"/>
        <v>314.04643654822331</v>
      </c>
      <c r="U29" s="43">
        <v>-0.75</v>
      </c>
      <c r="V29" s="43">
        <v>0.83</v>
      </c>
      <c r="W29" s="43">
        <v>95</v>
      </c>
      <c r="X29" s="34">
        <v>80</v>
      </c>
      <c r="Y29" s="43">
        <f t="shared" si="4"/>
        <v>1163.6269113673857</v>
      </c>
      <c r="Z29" s="43">
        <f t="shared" si="5"/>
        <v>13351.585129212379</v>
      </c>
      <c r="AA29" s="45">
        <v>-5.125</v>
      </c>
      <c r="AB29" s="45">
        <v>0.83</v>
      </c>
      <c r="AC29" s="45">
        <v>96.8</v>
      </c>
      <c r="AD29" s="44">
        <v>80</v>
      </c>
      <c r="AE29" s="45">
        <f t="shared" si="6"/>
        <v>25.569999999999997</v>
      </c>
      <c r="AF29" s="45">
        <f t="shared" si="7"/>
        <v>293.39303553299493</v>
      </c>
      <c r="AG29" s="43">
        <v>-0.75</v>
      </c>
      <c r="AH29" s="43">
        <v>0.83</v>
      </c>
      <c r="AI29" s="43">
        <v>96.8</v>
      </c>
      <c r="AJ29" s="34">
        <v>80</v>
      </c>
      <c r="AK29" s="43">
        <f t="shared" si="8"/>
        <v>25.569999999999997</v>
      </c>
      <c r="AL29" s="43">
        <f t="shared" si="9"/>
        <v>293.39303553299493</v>
      </c>
    </row>
    <row r="30" spans="5:38" x14ac:dyDescent="0.25">
      <c r="E30" s="31">
        <v>0.25380710659898481</v>
      </c>
      <c r="F30" s="46">
        <v>45.207999999999998</v>
      </c>
      <c r="G30" s="47">
        <v>0.875</v>
      </c>
      <c r="H30" s="31">
        <v>19</v>
      </c>
      <c r="I30" s="43">
        <v>0.625</v>
      </c>
      <c r="J30" s="43">
        <v>0.83</v>
      </c>
      <c r="K30" s="43">
        <v>96.8</v>
      </c>
      <c r="L30" s="34">
        <v>80</v>
      </c>
      <c r="M30" s="43">
        <f t="shared" si="0"/>
        <v>25.569999999999997</v>
      </c>
      <c r="N30" s="43">
        <f t="shared" si="1"/>
        <v>293.39303553299493</v>
      </c>
      <c r="O30" s="45">
        <v>-0.375</v>
      </c>
      <c r="P30" s="45">
        <v>0.83</v>
      </c>
      <c r="Q30" s="45">
        <v>98.6</v>
      </c>
      <c r="R30" s="44">
        <v>80</v>
      </c>
      <c r="S30" s="45">
        <f t="shared" si="2"/>
        <v>27.369999999999994</v>
      </c>
      <c r="T30" s="45">
        <f t="shared" si="3"/>
        <v>314.04643654822331</v>
      </c>
      <c r="U30" s="43">
        <v>-0.75</v>
      </c>
      <c r="V30" s="43">
        <v>0.83</v>
      </c>
      <c r="W30" s="43">
        <v>95</v>
      </c>
      <c r="X30" s="34">
        <v>80</v>
      </c>
      <c r="Y30" s="43">
        <f t="shared" si="4"/>
        <v>1295.1148414689083</v>
      </c>
      <c r="Z30" s="43">
        <f t="shared" si="5"/>
        <v>14860.292323128529</v>
      </c>
      <c r="AA30" s="45">
        <v>-5.125</v>
      </c>
      <c r="AB30" s="45">
        <v>0.83</v>
      </c>
      <c r="AC30" s="45">
        <v>96.8</v>
      </c>
      <c r="AD30" s="44">
        <v>80</v>
      </c>
      <c r="AE30" s="45">
        <f t="shared" si="6"/>
        <v>25.569999999999997</v>
      </c>
      <c r="AF30" s="45">
        <f t="shared" si="7"/>
        <v>293.39303553299493</v>
      </c>
      <c r="AG30" s="43">
        <v>-0.75</v>
      </c>
      <c r="AH30" s="43">
        <v>0.83</v>
      </c>
      <c r="AI30" s="43">
        <v>96.8</v>
      </c>
      <c r="AJ30" s="34">
        <v>80</v>
      </c>
      <c r="AK30" s="43">
        <f t="shared" si="8"/>
        <v>25.569999999999997</v>
      </c>
      <c r="AL30" s="43">
        <f t="shared" si="9"/>
        <v>293.39303553299493</v>
      </c>
    </row>
    <row r="31" spans="5:38" x14ac:dyDescent="0.25">
      <c r="E31" s="31">
        <v>0.25380710659898481</v>
      </c>
      <c r="F31" s="46">
        <v>45.207999999999998</v>
      </c>
      <c r="G31" s="47">
        <v>0.91666666666666696</v>
      </c>
      <c r="H31" s="31">
        <v>19</v>
      </c>
      <c r="I31" s="43">
        <v>0.625</v>
      </c>
      <c r="J31" s="43">
        <v>0.83</v>
      </c>
      <c r="K31" s="43">
        <v>96.8</v>
      </c>
      <c r="L31" s="34">
        <v>80</v>
      </c>
      <c r="M31" s="43">
        <f t="shared" si="0"/>
        <v>25.569999999999997</v>
      </c>
      <c r="N31" s="43">
        <f t="shared" si="1"/>
        <v>293.39303553299493</v>
      </c>
      <c r="O31" s="45">
        <v>-0.375</v>
      </c>
      <c r="P31" s="45">
        <v>0.83</v>
      </c>
      <c r="Q31" s="45">
        <v>98.6</v>
      </c>
      <c r="R31" s="44">
        <v>80</v>
      </c>
      <c r="S31" s="45">
        <f t="shared" si="2"/>
        <v>27.369999999999994</v>
      </c>
      <c r="T31" s="45">
        <f t="shared" si="3"/>
        <v>314.04643654822331</v>
      </c>
      <c r="U31" s="43">
        <v>-0.75</v>
      </c>
      <c r="V31" s="43">
        <v>0.83</v>
      </c>
      <c r="W31" s="43">
        <v>95</v>
      </c>
      <c r="X31" s="34">
        <v>80</v>
      </c>
      <c r="Y31" s="43">
        <f t="shared" si="4"/>
        <v>1385.4083000475887</v>
      </c>
      <c r="Z31" s="43">
        <f t="shared" si="5"/>
        <v>15896.329550393755</v>
      </c>
      <c r="AA31" s="45">
        <v>-5.125</v>
      </c>
      <c r="AB31" s="45">
        <v>0.83</v>
      </c>
      <c r="AC31" s="45">
        <v>96.8</v>
      </c>
      <c r="AD31" s="44">
        <v>80</v>
      </c>
      <c r="AE31" s="45">
        <f t="shared" si="6"/>
        <v>25.569999999999997</v>
      </c>
      <c r="AF31" s="45">
        <f t="shared" si="7"/>
        <v>293.39303553299493</v>
      </c>
      <c r="AG31" s="43">
        <v>-0.75</v>
      </c>
      <c r="AH31" s="43">
        <v>0.83</v>
      </c>
      <c r="AI31" s="43">
        <v>96.8</v>
      </c>
      <c r="AJ31" s="34">
        <v>80</v>
      </c>
      <c r="AK31" s="43">
        <f t="shared" si="8"/>
        <v>25.569999999999997</v>
      </c>
      <c r="AL31" s="43">
        <f t="shared" si="9"/>
        <v>293.39303553299493</v>
      </c>
    </row>
    <row r="32" spans="5:38" x14ac:dyDescent="0.25">
      <c r="E32" s="31">
        <v>0.25380710659898481</v>
      </c>
      <c r="F32" s="46">
        <v>45.207999999999998</v>
      </c>
      <c r="G32" s="47">
        <v>0.95833333333333404</v>
      </c>
      <c r="H32" s="31">
        <v>18</v>
      </c>
      <c r="I32" s="43">
        <v>0.625</v>
      </c>
      <c r="J32" s="43">
        <v>0.83</v>
      </c>
      <c r="K32" s="43">
        <v>96.8</v>
      </c>
      <c r="L32" s="34">
        <v>80</v>
      </c>
      <c r="M32" s="43">
        <f t="shared" si="0"/>
        <v>24.739999999999995</v>
      </c>
      <c r="N32" s="43">
        <f t="shared" si="1"/>
        <v>283.86952284263953</v>
      </c>
      <c r="O32" s="45">
        <v>-0.375</v>
      </c>
      <c r="P32" s="45">
        <v>0.83</v>
      </c>
      <c r="Q32" s="45">
        <v>98.6</v>
      </c>
      <c r="R32" s="44">
        <v>80</v>
      </c>
      <c r="S32" s="45">
        <f t="shared" si="2"/>
        <v>26.539999999999992</v>
      </c>
      <c r="T32" s="45">
        <f t="shared" si="3"/>
        <v>304.52292385786797</v>
      </c>
      <c r="U32" s="43">
        <v>-0.75</v>
      </c>
      <c r="V32" s="43">
        <v>0.83</v>
      </c>
      <c r="W32" s="43">
        <v>95</v>
      </c>
      <c r="X32" s="34">
        <v>80</v>
      </c>
      <c r="Y32" s="43">
        <f t="shared" si="4"/>
        <v>1405.1755358090099</v>
      </c>
      <c r="Z32" s="43">
        <f t="shared" si="5"/>
        <v>16123.141021028865</v>
      </c>
      <c r="AA32" s="45">
        <v>-5.125</v>
      </c>
      <c r="AB32" s="45">
        <v>0.83</v>
      </c>
      <c r="AC32" s="45">
        <v>96.8</v>
      </c>
      <c r="AD32" s="44">
        <v>80</v>
      </c>
      <c r="AE32" s="45">
        <f t="shared" si="6"/>
        <v>24.739999999999995</v>
      </c>
      <c r="AF32" s="45">
        <f t="shared" si="7"/>
        <v>283.86952284263953</v>
      </c>
      <c r="AG32" s="43">
        <v>-0.75</v>
      </c>
      <c r="AH32" s="43">
        <v>0.83</v>
      </c>
      <c r="AI32" s="43">
        <v>96.8</v>
      </c>
      <c r="AJ32" s="34">
        <v>80</v>
      </c>
      <c r="AK32" s="43">
        <f t="shared" si="8"/>
        <v>24.739999999999995</v>
      </c>
      <c r="AL32" s="43">
        <f t="shared" si="9"/>
        <v>283.86952284263953</v>
      </c>
    </row>
    <row r="33" spans="1:38" x14ac:dyDescent="0.25">
      <c r="E33" s="31">
        <v>0.25380710659898481</v>
      </c>
      <c r="F33" s="46">
        <v>45.207999999999998</v>
      </c>
      <c r="G33" s="47">
        <v>1</v>
      </c>
      <c r="H33" s="31">
        <v>16</v>
      </c>
      <c r="I33" s="43">
        <v>0.625</v>
      </c>
      <c r="J33" s="43">
        <v>0.83</v>
      </c>
      <c r="K33" s="43">
        <v>96.8</v>
      </c>
      <c r="L33" s="34">
        <v>80</v>
      </c>
      <c r="M33" s="43">
        <f t="shared" si="0"/>
        <v>23.08</v>
      </c>
      <c r="N33" s="43">
        <f t="shared" si="1"/>
        <v>264.82249746192895</v>
      </c>
      <c r="O33" s="45">
        <v>-0.375</v>
      </c>
      <c r="P33" s="45">
        <v>0.83</v>
      </c>
      <c r="Q33" s="45">
        <v>98.6</v>
      </c>
      <c r="R33" s="44">
        <v>80</v>
      </c>
      <c r="S33" s="45">
        <f t="shared" si="2"/>
        <v>24.879999999999995</v>
      </c>
      <c r="T33" s="45">
        <f t="shared" si="3"/>
        <v>285.47589847715733</v>
      </c>
      <c r="U33" s="43">
        <v>-0.75</v>
      </c>
      <c r="V33" s="43">
        <v>0.83</v>
      </c>
      <c r="W33" s="43">
        <v>95</v>
      </c>
      <c r="X33" s="34">
        <v>80</v>
      </c>
      <c r="Y33" s="43">
        <f t="shared" si="4"/>
        <v>1382.9183000475887</v>
      </c>
      <c r="Z33" s="43">
        <f t="shared" si="5"/>
        <v>15867.759012322689</v>
      </c>
      <c r="AA33" s="45">
        <v>-5.125</v>
      </c>
      <c r="AB33" s="45">
        <v>0.83</v>
      </c>
      <c r="AC33" s="45">
        <v>96.8</v>
      </c>
      <c r="AD33" s="44">
        <v>80</v>
      </c>
      <c r="AE33" s="45">
        <f t="shared" si="6"/>
        <v>23.08</v>
      </c>
      <c r="AF33" s="45">
        <f t="shared" si="7"/>
        <v>264.82249746192895</v>
      </c>
      <c r="AG33" s="43">
        <v>-0.75</v>
      </c>
      <c r="AH33" s="43">
        <v>0.83</v>
      </c>
      <c r="AI33" s="43">
        <v>96.8</v>
      </c>
      <c r="AJ33" s="34">
        <v>80</v>
      </c>
      <c r="AK33" s="43">
        <f t="shared" si="8"/>
        <v>23.08</v>
      </c>
      <c r="AL33" s="43">
        <f t="shared" si="9"/>
        <v>264.82249746192895</v>
      </c>
    </row>
    <row r="34" spans="1:38" x14ac:dyDescent="0.25">
      <c r="AA34" s="48"/>
      <c r="AB34" s="48"/>
      <c r="AC34" s="48"/>
      <c r="AG34" s="48"/>
      <c r="AH34" s="25"/>
      <c r="AI34" s="48"/>
    </row>
    <row r="35" spans="1:38" x14ac:dyDescent="0.25">
      <c r="A35" s="35"/>
      <c r="B35" s="35"/>
      <c r="C35" s="35"/>
      <c r="D35" s="49"/>
      <c r="E35" s="49"/>
    </row>
    <row r="37" spans="1:38" x14ac:dyDescent="0.25">
      <c r="E37" s="50" t="s">
        <v>24</v>
      </c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1"/>
    </row>
    <row r="38" spans="1:38" x14ac:dyDescent="0.25">
      <c r="E38" s="31"/>
      <c r="F38" s="31"/>
      <c r="G38" s="31"/>
      <c r="H38" s="31"/>
      <c r="I38" s="41" t="s">
        <v>0</v>
      </c>
      <c r="J38" s="41"/>
      <c r="K38" s="41"/>
      <c r="L38" s="41"/>
      <c r="M38" s="41"/>
      <c r="N38" s="41"/>
      <c r="O38" s="42" t="s">
        <v>1</v>
      </c>
      <c r="P38" s="42"/>
      <c r="Q38" s="42"/>
      <c r="R38" s="42"/>
      <c r="S38" s="42"/>
      <c r="T38" s="42"/>
      <c r="U38" s="41" t="s">
        <v>2</v>
      </c>
      <c r="V38" s="41"/>
      <c r="W38" s="41"/>
      <c r="X38" s="41"/>
      <c r="Y38" s="41"/>
      <c r="Z38" s="41"/>
      <c r="AA38" s="42" t="s">
        <v>3</v>
      </c>
      <c r="AB38" s="42"/>
      <c r="AC38" s="42"/>
      <c r="AD38" s="42"/>
      <c r="AE38" s="42"/>
      <c r="AF38" s="42"/>
      <c r="AG38" s="41" t="s">
        <v>4</v>
      </c>
      <c r="AH38" s="41"/>
      <c r="AI38" s="41"/>
      <c r="AJ38" s="41"/>
      <c r="AK38" s="41"/>
      <c r="AL38" s="41"/>
    </row>
    <row r="39" spans="1:38" x14ac:dyDescent="0.25">
      <c r="E39" s="31" t="s">
        <v>27</v>
      </c>
      <c r="F39" s="31" t="s">
        <v>26</v>
      </c>
      <c r="G39" s="31" t="s">
        <v>14</v>
      </c>
      <c r="H39" s="31" t="s">
        <v>15</v>
      </c>
      <c r="I39" s="34" t="s">
        <v>16</v>
      </c>
      <c r="J39" s="34" t="s">
        <v>17</v>
      </c>
      <c r="K39" s="34" t="s">
        <v>18</v>
      </c>
      <c r="L39" s="43" t="s">
        <v>25</v>
      </c>
      <c r="M39" s="43" t="s">
        <v>19</v>
      </c>
      <c r="N39" s="43" t="s">
        <v>20</v>
      </c>
      <c r="O39" s="44" t="s">
        <v>16</v>
      </c>
      <c r="P39" s="44" t="s">
        <v>17</v>
      </c>
      <c r="Q39" s="44" t="s">
        <v>18</v>
      </c>
      <c r="R39" s="45" t="s">
        <v>25</v>
      </c>
      <c r="S39" s="45" t="s">
        <v>19</v>
      </c>
      <c r="T39" s="45" t="s">
        <v>20</v>
      </c>
      <c r="U39" s="34" t="s">
        <v>16</v>
      </c>
      <c r="V39" s="34" t="s">
        <v>17</v>
      </c>
      <c r="W39" s="34" t="s">
        <v>18</v>
      </c>
      <c r="X39" s="43" t="s">
        <v>25</v>
      </c>
      <c r="Y39" s="43" t="s">
        <v>19</v>
      </c>
      <c r="Z39" s="43" t="s">
        <v>20</v>
      </c>
      <c r="AA39" s="44" t="s">
        <v>16</v>
      </c>
      <c r="AB39" s="44" t="s">
        <v>17</v>
      </c>
      <c r="AC39" s="44" t="s">
        <v>18</v>
      </c>
      <c r="AD39" s="45" t="s">
        <v>25</v>
      </c>
      <c r="AE39" s="45" t="s">
        <v>19</v>
      </c>
      <c r="AF39" s="45" t="s">
        <v>20</v>
      </c>
      <c r="AG39" s="34" t="s">
        <v>16</v>
      </c>
      <c r="AH39" s="34" t="s">
        <v>17</v>
      </c>
      <c r="AI39" s="34" t="s">
        <v>18</v>
      </c>
      <c r="AJ39" s="43" t="s">
        <v>25</v>
      </c>
      <c r="AK39" s="43" t="s">
        <v>19</v>
      </c>
      <c r="AL39" s="43" t="s">
        <v>20</v>
      </c>
    </row>
    <row r="40" spans="1:38" x14ac:dyDescent="0.25">
      <c r="E40" s="31">
        <v>0.25380710659898481</v>
      </c>
      <c r="F40" s="52">
        <v>117.801</v>
      </c>
      <c r="G40" s="47">
        <v>4.1666666666666664E-2</v>
      </c>
      <c r="H40" s="31">
        <v>31</v>
      </c>
      <c r="I40" s="43">
        <v>-1</v>
      </c>
      <c r="J40" s="43">
        <v>0.83</v>
      </c>
      <c r="K40" s="43">
        <v>96.8</v>
      </c>
      <c r="L40" s="34">
        <v>80</v>
      </c>
      <c r="M40" s="43">
        <f t="shared" ref="M40:M63" si="10">((H40+I40)*J40)+(78-L40)+(K40-85)</f>
        <v>34.699999999999996</v>
      </c>
      <c r="N40" s="43">
        <f>E40*F40*M40</f>
        <v>1037.485964467005</v>
      </c>
      <c r="O40" s="45">
        <v>-0.125</v>
      </c>
      <c r="P40" s="45">
        <v>0.83</v>
      </c>
      <c r="Q40" s="45">
        <v>98.6</v>
      </c>
      <c r="R40" s="44">
        <v>80</v>
      </c>
      <c r="S40" s="45">
        <f t="shared" ref="S40:S63" si="11">((H40+O40)*P40)+(78-R40)+(Q40-85)</f>
        <v>37.226249999999993</v>
      </c>
      <c r="T40" s="45">
        <f t="shared" ref="T40:T63" si="12">E40*F40*S40</f>
        <v>1113.0176335659899</v>
      </c>
      <c r="U40" s="43">
        <v>-0.125</v>
      </c>
      <c r="V40" s="43">
        <v>0.83</v>
      </c>
      <c r="W40" s="43">
        <v>95</v>
      </c>
      <c r="X40" s="34">
        <v>80</v>
      </c>
      <c r="Y40" s="43">
        <f t="shared" ref="Y40:Y63" si="13">((H40+U40)*V40)+(78-X40)+(W40-85)</f>
        <v>33.626249999999999</v>
      </c>
      <c r="Z40" s="43">
        <f t="shared" ref="Z40:Z63" si="14">E40*F40*Y40</f>
        <v>1005.3822020939087</v>
      </c>
      <c r="AA40" s="45">
        <v>-0.125</v>
      </c>
      <c r="AB40" s="45">
        <v>0.83</v>
      </c>
      <c r="AC40" s="45">
        <v>96.8</v>
      </c>
      <c r="AD40" s="44">
        <v>80</v>
      </c>
      <c r="AE40" s="45">
        <f t="shared" ref="AE40:AE63" si="15">((H40+AA40)*AB40)+(78-AD40)+(AC40-85)</f>
        <v>35.426249999999996</v>
      </c>
      <c r="AF40" s="45">
        <f t="shared" ref="AF40:AF63" si="16">E40*F40*AE40</f>
        <v>1059.1999178299493</v>
      </c>
      <c r="AG40" s="43">
        <v>-0.125</v>
      </c>
      <c r="AH40" s="43">
        <v>0.83</v>
      </c>
      <c r="AI40" s="43">
        <v>96.8</v>
      </c>
      <c r="AJ40" s="34">
        <v>80</v>
      </c>
      <c r="AK40" s="43">
        <f t="shared" ref="AK40:AK63" si="17">((H40+AG40)*AH40)+(78-AJ40)+(AI40-85)</f>
        <v>35.426249999999996</v>
      </c>
      <c r="AL40" s="43">
        <f t="shared" ref="AL40:AL63" si="18">E40*F40*AK40</f>
        <v>1059.1999178299493</v>
      </c>
    </row>
    <row r="41" spans="1:38" x14ac:dyDescent="0.25">
      <c r="E41" s="31">
        <v>0.25380710659898481</v>
      </c>
      <c r="F41" s="52">
        <v>117.801</v>
      </c>
      <c r="G41" s="47">
        <v>8.3333333333333329E-2</v>
      </c>
      <c r="H41" s="31">
        <v>27</v>
      </c>
      <c r="I41" s="43">
        <v>-1</v>
      </c>
      <c r="J41" s="43">
        <v>0.83</v>
      </c>
      <c r="K41" s="43">
        <v>96.8</v>
      </c>
      <c r="L41" s="34">
        <v>80</v>
      </c>
      <c r="M41" s="43">
        <f t="shared" si="10"/>
        <v>31.379999999999995</v>
      </c>
      <c r="N41" s="43">
        <f>E41*F41*M41</f>
        <v>938.22217766497465</v>
      </c>
      <c r="O41" s="45">
        <v>-0.125</v>
      </c>
      <c r="P41" s="45">
        <v>0.83</v>
      </c>
      <c r="Q41" s="45">
        <v>98.6</v>
      </c>
      <c r="R41" s="44">
        <v>80</v>
      </c>
      <c r="S41" s="45">
        <f t="shared" si="11"/>
        <v>33.906249999999993</v>
      </c>
      <c r="T41" s="45">
        <f t="shared" si="12"/>
        <v>1013.7538467639594</v>
      </c>
      <c r="U41" s="43">
        <v>-0.125</v>
      </c>
      <c r="V41" s="43">
        <v>0.83</v>
      </c>
      <c r="W41" s="43">
        <v>95</v>
      </c>
      <c r="X41" s="34">
        <v>80</v>
      </c>
      <c r="Y41" s="43">
        <f t="shared" si="13"/>
        <v>30.306249999999999</v>
      </c>
      <c r="Z41" s="43">
        <f t="shared" si="14"/>
        <v>906.11841529187825</v>
      </c>
      <c r="AA41" s="45">
        <v>-0.125</v>
      </c>
      <c r="AB41" s="45">
        <v>0.83</v>
      </c>
      <c r="AC41" s="45">
        <v>96.8</v>
      </c>
      <c r="AD41" s="44">
        <v>80</v>
      </c>
      <c r="AE41" s="45">
        <f t="shared" si="15"/>
        <v>32.106249999999996</v>
      </c>
      <c r="AF41" s="45">
        <f t="shared" si="16"/>
        <v>959.9361310279188</v>
      </c>
      <c r="AG41" s="43">
        <v>-0.125</v>
      </c>
      <c r="AH41" s="43">
        <v>0.83</v>
      </c>
      <c r="AI41" s="43">
        <v>96.8</v>
      </c>
      <c r="AJ41" s="34">
        <v>80</v>
      </c>
      <c r="AK41" s="43">
        <f t="shared" si="17"/>
        <v>32.106249999999996</v>
      </c>
      <c r="AL41" s="43">
        <f t="shared" si="18"/>
        <v>959.9361310279188</v>
      </c>
    </row>
    <row r="42" spans="1:38" x14ac:dyDescent="0.25">
      <c r="E42" s="31">
        <v>0.25380710659898481</v>
      </c>
      <c r="F42" s="52">
        <v>117.801</v>
      </c>
      <c r="G42" s="47">
        <v>0.125</v>
      </c>
      <c r="H42" s="31">
        <v>24</v>
      </c>
      <c r="I42" s="43">
        <v>-1</v>
      </c>
      <c r="J42" s="43">
        <v>0.83</v>
      </c>
      <c r="K42" s="43">
        <v>96.8</v>
      </c>
      <c r="L42" s="34">
        <v>80</v>
      </c>
      <c r="M42" s="43">
        <f t="shared" si="10"/>
        <v>28.889999999999997</v>
      </c>
      <c r="N42" s="43">
        <f>E42*F42*M42</f>
        <v>863.77433756345181</v>
      </c>
      <c r="O42" s="45">
        <v>-0.125</v>
      </c>
      <c r="P42" s="45">
        <v>0.83</v>
      </c>
      <c r="Q42" s="45">
        <v>98.6</v>
      </c>
      <c r="R42" s="44">
        <v>80</v>
      </c>
      <c r="S42" s="45">
        <f t="shared" si="11"/>
        <v>31.416249999999994</v>
      </c>
      <c r="T42" s="45">
        <f t="shared" si="12"/>
        <v>939.30600666243652</v>
      </c>
      <c r="U42" s="43">
        <v>-0.125</v>
      </c>
      <c r="V42" s="43">
        <v>0.83</v>
      </c>
      <c r="W42" s="43">
        <v>95</v>
      </c>
      <c r="X42" s="34">
        <v>80</v>
      </c>
      <c r="Y42" s="43">
        <f t="shared" si="13"/>
        <v>27.81625</v>
      </c>
      <c r="Z42" s="43">
        <f t="shared" si="14"/>
        <v>831.67057519035552</v>
      </c>
      <c r="AA42" s="45">
        <v>-0.125</v>
      </c>
      <c r="AB42" s="45">
        <v>0.83</v>
      </c>
      <c r="AC42" s="45">
        <v>96.8</v>
      </c>
      <c r="AD42" s="44">
        <v>80</v>
      </c>
      <c r="AE42" s="45">
        <f t="shared" si="15"/>
        <v>29.616249999999997</v>
      </c>
      <c r="AF42" s="45">
        <f t="shared" si="16"/>
        <v>885.48829092639596</v>
      </c>
      <c r="AG42" s="43">
        <v>-0.125</v>
      </c>
      <c r="AH42" s="43">
        <v>0.83</v>
      </c>
      <c r="AI42" s="43">
        <v>96.8</v>
      </c>
      <c r="AJ42" s="34">
        <v>80</v>
      </c>
      <c r="AK42" s="43">
        <f t="shared" si="17"/>
        <v>29.616249999999997</v>
      </c>
      <c r="AL42" s="43">
        <f t="shared" si="18"/>
        <v>885.48829092639596</v>
      </c>
    </row>
    <row r="43" spans="1:38" x14ac:dyDescent="0.25">
      <c r="E43" s="31">
        <v>0.25380710659898481</v>
      </c>
      <c r="F43" s="52">
        <v>117.801</v>
      </c>
      <c r="G43" s="47">
        <v>0.16666666666666699</v>
      </c>
      <c r="H43" s="31">
        <v>21</v>
      </c>
      <c r="I43" s="43">
        <v>-1</v>
      </c>
      <c r="J43" s="43">
        <v>0.83</v>
      </c>
      <c r="K43" s="43">
        <v>96.8</v>
      </c>
      <c r="L43" s="34">
        <v>80</v>
      </c>
      <c r="M43" s="43">
        <f t="shared" si="10"/>
        <v>26.399999999999995</v>
      </c>
      <c r="N43" s="43">
        <f t="shared" ref="N43:N63" si="19">E43*F43*M43</f>
        <v>789.32649746192897</v>
      </c>
      <c r="O43" s="45">
        <v>-0.125</v>
      </c>
      <c r="P43" s="45">
        <v>0.83</v>
      </c>
      <c r="Q43" s="45">
        <v>98.6</v>
      </c>
      <c r="R43" s="44">
        <v>80</v>
      </c>
      <c r="S43" s="45">
        <f t="shared" si="11"/>
        <v>28.926249999999992</v>
      </c>
      <c r="T43" s="45">
        <f t="shared" si="12"/>
        <v>864.85816656091367</v>
      </c>
      <c r="U43" s="43">
        <v>-0.125</v>
      </c>
      <c r="V43" s="43">
        <v>0.83</v>
      </c>
      <c r="W43" s="43">
        <v>95</v>
      </c>
      <c r="X43" s="34">
        <v>80</v>
      </c>
      <c r="Y43" s="43">
        <f t="shared" si="13"/>
        <v>25.326249999999998</v>
      </c>
      <c r="Z43" s="43">
        <f t="shared" si="14"/>
        <v>757.22273508883256</v>
      </c>
      <c r="AA43" s="45">
        <v>-0.125</v>
      </c>
      <c r="AB43" s="45">
        <v>0.83</v>
      </c>
      <c r="AC43" s="45">
        <v>96.8</v>
      </c>
      <c r="AD43" s="44">
        <v>80</v>
      </c>
      <c r="AE43" s="45">
        <f t="shared" si="15"/>
        <v>27.126249999999995</v>
      </c>
      <c r="AF43" s="45">
        <f t="shared" si="16"/>
        <v>811.04045082487312</v>
      </c>
      <c r="AG43" s="43">
        <v>-0.125</v>
      </c>
      <c r="AH43" s="43">
        <v>0.83</v>
      </c>
      <c r="AI43" s="43">
        <v>96.8</v>
      </c>
      <c r="AJ43" s="34">
        <v>80</v>
      </c>
      <c r="AK43" s="43">
        <f t="shared" si="17"/>
        <v>27.126249999999995</v>
      </c>
      <c r="AL43" s="43">
        <f t="shared" si="18"/>
        <v>811.04045082487312</v>
      </c>
    </row>
    <row r="44" spans="1:38" x14ac:dyDescent="0.25">
      <c r="E44" s="31">
        <v>0.25380710659898481</v>
      </c>
      <c r="F44" s="52">
        <v>117.801</v>
      </c>
      <c r="G44" s="47">
        <v>0.20833333333333401</v>
      </c>
      <c r="H44" s="31">
        <v>18</v>
      </c>
      <c r="I44" s="43">
        <v>-1</v>
      </c>
      <c r="J44" s="43">
        <v>0.83</v>
      </c>
      <c r="K44" s="43">
        <v>96.8</v>
      </c>
      <c r="L44" s="34">
        <v>80</v>
      </c>
      <c r="M44" s="43">
        <f t="shared" si="10"/>
        <v>23.909999999999997</v>
      </c>
      <c r="N44" s="43">
        <f t="shared" si="19"/>
        <v>714.87865736040612</v>
      </c>
      <c r="O44" s="45">
        <v>-0.125</v>
      </c>
      <c r="P44" s="45">
        <v>0.83</v>
      </c>
      <c r="Q44" s="45">
        <v>98.6</v>
      </c>
      <c r="R44" s="44">
        <v>80</v>
      </c>
      <c r="S44" s="45">
        <f t="shared" si="11"/>
        <v>26.436249999999994</v>
      </c>
      <c r="T44" s="45">
        <f t="shared" si="12"/>
        <v>790.41032645939083</v>
      </c>
      <c r="U44" s="43">
        <v>-0.125</v>
      </c>
      <c r="V44" s="43">
        <v>0.83</v>
      </c>
      <c r="W44" s="43">
        <v>95</v>
      </c>
      <c r="X44" s="34">
        <v>80</v>
      </c>
      <c r="Y44" s="43">
        <f t="shared" si="13"/>
        <v>22.83625</v>
      </c>
      <c r="Z44" s="43">
        <f t="shared" si="14"/>
        <v>682.77489498730972</v>
      </c>
      <c r="AA44" s="45">
        <v>-0.125</v>
      </c>
      <c r="AB44" s="45">
        <v>0.83</v>
      </c>
      <c r="AC44" s="45">
        <v>96.8</v>
      </c>
      <c r="AD44" s="44">
        <v>80</v>
      </c>
      <c r="AE44" s="45">
        <f t="shared" si="15"/>
        <v>24.636249999999997</v>
      </c>
      <c r="AF44" s="45">
        <f t="shared" si="16"/>
        <v>736.59261072335028</v>
      </c>
      <c r="AG44" s="43">
        <v>-0.125</v>
      </c>
      <c r="AH44" s="43">
        <v>0.83</v>
      </c>
      <c r="AI44" s="43">
        <v>96.8</v>
      </c>
      <c r="AJ44" s="34">
        <v>80</v>
      </c>
      <c r="AK44" s="43">
        <f t="shared" si="17"/>
        <v>24.636249999999997</v>
      </c>
      <c r="AL44" s="43">
        <f t="shared" si="18"/>
        <v>736.59261072335028</v>
      </c>
    </row>
    <row r="45" spans="1:38" x14ac:dyDescent="0.25">
      <c r="E45" s="31">
        <v>0.25380710659898481</v>
      </c>
      <c r="F45" s="52">
        <v>117.801</v>
      </c>
      <c r="G45" s="47">
        <v>0.25</v>
      </c>
      <c r="H45" s="31">
        <v>15</v>
      </c>
      <c r="I45" s="43">
        <v>-1</v>
      </c>
      <c r="J45" s="43">
        <v>0.83</v>
      </c>
      <c r="K45" s="43">
        <v>96.8</v>
      </c>
      <c r="L45" s="34">
        <v>80</v>
      </c>
      <c r="M45" s="43">
        <f t="shared" si="10"/>
        <v>21.419999999999995</v>
      </c>
      <c r="N45" s="43">
        <f t="shared" si="19"/>
        <v>640.43081725888317</v>
      </c>
      <c r="O45" s="45">
        <v>-0.125</v>
      </c>
      <c r="P45" s="45">
        <v>0.83</v>
      </c>
      <c r="Q45" s="45">
        <v>98.6</v>
      </c>
      <c r="R45" s="44">
        <v>80</v>
      </c>
      <c r="S45" s="45">
        <f t="shared" si="11"/>
        <v>23.946249999999992</v>
      </c>
      <c r="T45" s="45">
        <f t="shared" si="12"/>
        <v>715.96248635786787</v>
      </c>
      <c r="U45" s="43">
        <v>-0.125</v>
      </c>
      <c r="V45" s="43">
        <v>0.83</v>
      </c>
      <c r="W45" s="43">
        <v>95</v>
      </c>
      <c r="X45" s="34">
        <v>80</v>
      </c>
      <c r="Y45" s="43">
        <f t="shared" si="13"/>
        <v>20.346249999999998</v>
      </c>
      <c r="Z45" s="43">
        <f t="shared" si="14"/>
        <v>608.32705488578688</v>
      </c>
      <c r="AA45" s="45">
        <v>-0.125</v>
      </c>
      <c r="AB45" s="45">
        <v>0.83</v>
      </c>
      <c r="AC45" s="45">
        <v>96.8</v>
      </c>
      <c r="AD45" s="44">
        <v>80</v>
      </c>
      <c r="AE45" s="45">
        <f t="shared" si="15"/>
        <v>22.146249999999995</v>
      </c>
      <c r="AF45" s="45">
        <f t="shared" si="16"/>
        <v>662.14477062182732</v>
      </c>
      <c r="AG45" s="43">
        <v>-0.125</v>
      </c>
      <c r="AH45" s="43">
        <v>0.83</v>
      </c>
      <c r="AI45" s="43">
        <v>96.8</v>
      </c>
      <c r="AJ45" s="34">
        <v>80</v>
      </c>
      <c r="AK45" s="43">
        <f t="shared" si="17"/>
        <v>22.146249999999995</v>
      </c>
      <c r="AL45" s="43">
        <f t="shared" si="18"/>
        <v>662.14477062182732</v>
      </c>
    </row>
    <row r="46" spans="1:38" x14ac:dyDescent="0.25">
      <c r="E46" s="31">
        <v>0.25380710659898481</v>
      </c>
      <c r="F46" s="52">
        <v>117.801</v>
      </c>
      <c r="G46" s="47">
        <v>0.29166666666666702</v>
      </c>
      <c r="H46" s="31">
        <v>13</v>
      </c>
      <c r="I46" s="43">
        <v>-1</v>
      </c>
      <c r="J46" s="43">
        <v>0.83</v>
      </c>
      <c r="K46" s="43">
        <v>96.8</v>
      </c>
      <c r="L46" s="34">
        <v>80</v>
      </c>
      <c r="M46" s="43">
        <f t="shared" si="10"/>
        <v>19.759999999999998</v>
      </c>
      <c r="N46" s="43">
        <f t="shared" si="19"/>
        <v>590.79892385786809</v>
      </c>
      <c r="O46" s="45">
        <v>-0.125</v>
      </c>
      <c r="P46" s="45">
        <v>0.83</v>
      </c>
      <c r="Q46" s="45">
        <v>98.6</v>
      </c>
      <c r="R46" s="44">
        <v>80</v>
      </c>
      <c r="S46" s="45">
        <f t="shared" si="11"/>
        <v>22.286249999999995</v>
      </c>
      <c r="T46" s="45">
        <f t="shared" si="12"/>
        <v>666.3305929568528</v>
      </c>
      <c r="U46" s="43">
        <v>-0.125</v>
      </c>
      <c r="V46" s="43">
        <v>0.83</v>
      </c>
      <c r="W46" s="43">
        <v>95</v>
      </c>
      <c r="X46" s="34">
        <v>80</v>
      </c>
      <c r="Y46" s="43">
        <f t="shared" si="13"/>
        <v>18.686250000000001</v>
      </c>
      <c r="Z46" s="43">
        <f t="shared" si="14"/>
        <v>558.69516148477169</v>
      </c>
      <c r="AA46" s="45">
        <v>-0.125</v>
      </c>
      <c r="AB46" s="45">
        <v>0.83</v>
      </c>
      <c r="AC46" s="45">
        <v>96.8</v>
      </c>
      <c r="AD46" s="44">
        <v>80</v>
      </c>
      <c r="AE46" s="45">
        <f t="shared" si="15"/>
        <v>20.486249999999998</v>
      </c>
      <c r="AF46" s="45">
        <f t="shared" si="16"/>
        <v>612.51287722081224</v>
      </c>
      <c r="AG46" s="43">
        <v>-0.125</v>
      </c>
      <c r="AH46" s="43">
        <v>0.83</v>
      </c>
      <c r="AI46" s="43">
        <v>96.8</v>
      </c>
      <c r="AJ46" s="34">
        <v>80</v>
      </c>
      <c r="AK46" s="43">
        <f t="shared" si="17"/>
        <v>20.486249999999998</v>
      </c>
      <c r="AL46" s="43">
        <f t="shared" si="18"/>
        <v>612.51287722081224</v>
      </c>
    </row>
    <row r="47" spans="1:38" x14ac:dyDescent="0.25">
      <c r="E47" s="31">
        <v>0.25380710659898481</v>
      </c>
      <c r="F47" s="52">
        <v>117.801</v>
      </c>
      <c r="G47" s="47">
        <v>0.33333333333333398</v>
      </c>
      <c r="H47" s="31">
        <v>11</v>
      </c>
      <c r="I47" s="43">
        <v>-1</v>
      </c>
      <c r="J47" s="43">
        <v>0.83</v>
      </c>
      <c r="K47" s="43">
        <v>96.8</v>
      </c>
      <c r="L47" s="34">
        <v>80</v>
      </c>
      <c r="M47" s="43">
        <f t="shared" si="10"/>
        <v>18.099999999999994</v>
      </c>
      <c r="N47" s="43">
        <f t="shared" si="19"/>
        <v>541.16703045685267</v>
      </c>
      <c r="O47" s="45">
        <v>-0.125</v>
      </c>
      <c r="P47" s="45">
        <v>0.83</v>
      </c>
      <c r="Q47" s="45">
        <v>98.6</v>
      </c>
      <c r="R47" s="44">
        <v>80</v>
      </c>
      <c r="S47" s="45">
        <f t="shared" si="11"/>
        <v>20.626249999999992</v>
      </c>
      <c r="T47" s="45">
        <f t="shared" si="12"/>
        <v>616.69869955583738</v>
      </c>
      <c r="U47" s="43">
        <v>-0.125</v>
      </c>
      <c r="V47" s="43">
        <v>0.83</v>
      </c>
      <c r="W47" s="43">
        <v>95</v>
      </c>
      <c r="X47" s="34">
        <v>80</v>
      </c>
      <c r="Y47" s="43">
        <f t="shared" si="13"/>
        <v>17.026249999999997</v>
      </c>
      <c r="Z47" s="43">
        <f t="shared" si="14"/>
        <v>509.06326808375633</v>
      </c>
      <c r="AA47" s="45">
        <v>-0.125</v>
      </c>
      <c r="AB47" s="45">
        <v>0.83</v>
      </c>
      <c r="AC47" s="45">
        <v>96.8</v>
      </c>
      <c r="AD47" s="44">
        <v>80</v>
      </c>
      <c r="AE47" s="45">
        <f t="shared" si="15"/>
        <v>18.826249999999995</v>
      </c>
      <c r="AF47" s="45">
        <f t="shared" si="16"/>
        <v>562.88098381979694</v>
      </c>
      <c r="AG47" s="43">
        <v>-0.125</v>
      </c>
      <c r="AH47" s="43">
        <v>0.83</v>
      </c>
      <c r="AI47" s="43">
        <v>96.8</v>
      </c>
      <c r="AJ47" s="34">
        <v>80</v>
      </c>
      <c r="AK47" s="43">
        <f t="shared" si="17"/>
        <v>18.826249999999995</v>
      </c>
      <c r="AL47" s="43">
        <f t="shared" si="18"/>
        <v>562.88098381979694</v>
      </c>
    </row>
    <row r="48" spans="1:38" x14ac:dyDescent="0.25">
      <c r="E48" s="31">
        <v>0.25380710659898481</v>
      </c>
      <c r="F48" s="52">
        <v>117.801</v>
      </c>
      <c r="G48" s="47">
        <v>0.375</v>
      </c>
      <c r="H48" s="31">
        <v>10</v>
      </c>
      <c r="I48" s="43">
        <v>-1</v>
      </c>
      <c r="J48" s="43">
        <v>0.83</v>
      </c>
      <c r="K48" s="43">
        <v>96.8</v>
      </c>
      <c r="L48" s="34">
        <v>80</v>
      </c>
      <c r="M48" s="43">
        <f t="shared" si="10"/>
        <v>17.269999999999996</v>
      </c>
      <c r="N48" s="43">
        <f t="shared" si="19"/>
        <v>516.35108375634513</v>
      </c>
      <c r="O48" s="45">
        <v>-0.125</v>
      </c>
      <c r="P48" s="45">
        <v>0.83</v>
      </c>
      <c r="Q48" s="45">
        <v>98.6</v>
      </c>
      <c r="R48" s="44">
        <v>80</v>
      </c>
      <c r="S48" s="45">
        <f t="shared" si="11"/>
        <v>19.796249999999993</v>
      </c>
      <c r="T48" s="45">
        <f t="shared" si="12"/>
        <v>591.88275285532984</v>
      </c>
      <c r="U48" s="43">
        <v>-0.125</v>
      </c>
      <c r="V48" s="43">
        <v>0.83</v>
      </c>
      <c r="W48" s="43">
        <v>95</v>
      </c>
      <c r="X48" s="34">
        <v>80</v>
      </c>
      <c r="Y48" s="43">
        <f t="shared" si="13"/>
        <v>16.196249999999999</v>
      </c>
      <c r="Z48" s="43">
        <f t="shared" si="14"/>
        <v>484.24732138324879</v>
      </c>
      <c r="AA48" s="45">
        <v>-0.125</v>
      </c>
      <c r="AB48" s="45">
        <v>0.83</v>
      </c>
      <c r="AC48" s="45">
        <v>96.8</v>
      </c>
      <c r="AD48" s="44">
        <v>80</v>
      </c>
      <c r="AE48" s="45">
        <f t="shared" si="15"/>
        <v>17.996249999999996</v>
      </c>
      <c r="AF48" s="45">
        <f t="shared" si="16"/>
        <v>538.06503711928929</v>
      </c>
      <c r="AG48" s="43">
        <v>-0.125</v>
      </c>
      <c r="AH48" s="43">
        <v>0.83</v>
      </c>
      <c r="AI48" s="43">
        <v>96.8</v>
      </c>
      <c r="AJ48" s="34">
        <v>80</v>
      </c>
      <c r="AK48" s="43">
        <f t="shared" si="17"/>
        <v>17.996249999999996</v>
      </c>
      <c r="AL48" s="43">
        <f t="shared" si="18"/>
        <v>538.06503711928929</v>
      </c>
    </row>
    <row r="49" spans="5:38" x14ac:dyDescent="0.25">
      <c r="E49" s="31">
        <v>0.25380710659898481</v>
      </c>
      <c r="F49" s="52">
        <v>117.801</v>
      </c>
      <c r="G49" s="47">
        <v>0.41666666666666702</v>
      </c>
      <c r="H49" s="31">
        <v>9</v>
      </c>
      <c r="I49" s="43">
        <v>-1</v>
      </c>
      <c r="J49" s="43">
        <v>0.83</v>
      </c>
      <c r="K49" s="43">
        <v>96.8</v>
      </c>
      <c r="L49" s="34">
        <v>80</v>
      </c>
      <c r="M49" s="43">
        <f t="shared" si="10"/>
        <v>16.439999999999998</v>
      </c>
      <c r="N49" s="43">
        <f t="shared" si="19"/>
        <v>491.53513705583759</v>
      </c>
      <c r="O49" s="45">
        <v>-0.125</v>
      </c>
      <c r="P49" s="45">
        <v>0.83</v>
      </c>
      <c r="Q49" s="45">
        <v>98.6</v>
      </c>
      <c r="R49" s="44">
        <v>80</v>
      </c>
      <c r="S49" s="45">
        <f t="shared" si="11"/>
        <v>18.966249999999995</v>
      </c>
      <c r="T49" s="45">
        <f t="shared" si="12"/>
        <v>567.0668061548223</v>
      </c>
      <c r="U49" s="43">
        <v>-0.125</v>
      </c>
      <c r="V49" s="43">
        <v>0.83</v>
      </c>
      <c r="W49" s="43">
        <v>95</v>
      </c>
      <c r="X49" s="34">
        <v>80</v>
      </c>
      <c r="Y49" s="43">
        <f t="shared" si="13"/>
        <v>15.366250000000001</v>
      </c>
      <c r="Z49" s="43">
        <f t="shared" si="14"/>
        <v>459.43137468274119</v>
      </c>
      <c r="AA49" s="45">
        <v>-0.125</v>
      </c>
      <c r="AB49" s="45">
        <v>0.83</v>
      </c>
      <c r="AC49" s="45">
        <v>96.8</v>
      </c>
      <c r="AD49" s="44">
        <v>80</v>
      </c>
      <c r="AE49" s="45">
        <f t="shared" si="15"/>
        <v>17.166249999999998</v>
      </c>
      <c r="AF49" s="45">
        <f t="shared" si="16"/>
        <v>513.24909041878175</v>
      </c>
      <c r="AG49" s="43">
        <v>-0.125</v>
      </c>
      <c r="AH49" s="43">
        <v>0.83</v>
      </c>
      <c r="AI49" s="43">
        <v>96.8</v>
      </c>
      <c r="AJ49" s="34">
        <v>80</v>
      </c>
      <c r="AK49" s="43">
        <f t="shared" si="17"/>
        <v>17.166249999999998</v>
      </c>
      <c r="AL49" s="43">
        <f t="shared" si="18"/>
        <v>513.24909041878175</v>
      </c>
    </row>
    <row r="50" spans="5:38" x14ac:dyDescent="0.25">
      <c r="E50" s="31">
        <v>0.25380710659898481</v>
      </c>
      <c r="F50" s="52">
        <v>117.801</v>
      </c>
      <c r="G50" s="47">
        <v>0.45833333333333398</v>
      </c>
      <c r="H50" s="31">
        <v>9</v>
      </c>
      <c r="I50" s="43">
        <v>-1</v>
      </c>
      <c r="J50" s="43">
        <v>0.83</v>
      </c>
      <c r="K50" s="43">
        <v>96.8</v>
      </c>
      <c r="L50" s="34">
        <v>80</v>
      </c>
      <c r="M50" s="43">
        <f t="shared" si="10"/>
        <v>16.439999999999998</v>
      </c>
      <c r="N50" s="43">
        <f t="shared" si="19"/>
        <v>491.53513705583759</v>
      </c>
      <c r="O50" s="45">
        <v>-0.125</v>
      </c>
      <c r="P50" s="45">
        <v>0.83</v>
      </c>
      <c r="Q50" s="45">
        <v>98.6</v>
      </c>
      <c r="R50" s="44">
        <v>80</v>
      </c>
      <c r="S50" s="45">
        <f t="shared" si="11"/>
        <v>18.966249999999995</v>
      </c>
      <c r="T50" s="45">
        <f t="shared" si="12"/>
        <v>567.0668061548223</v>
      </c>
      <c r="U50" s="43">
        <v>-0.125</v>
      </c>
      <c r="V50" s="43">
        <v>0.83</v>
      </c>
      <c r="W50" s="43">
        <v>95</v>
      </c>
      <c r="X50" s="34">
        <v>80</v>
      </c>
      <c r="Y50" s="43">
        <f t="shared" si="13"/>
        <v>15.366250000000001</v>
      </c>
      <c r="Z50" s="43">
        <f t="shared" si="14"/>
        <v>459.43137468274119</v>
      </c>
      <c r="AA50" s="45">
        <v>-0.125</v>
      </c>
      <c r="AB50" s="45">
        <v>0.83</v>
      </c>
      <c r="AC50" s="45">
        <v>96.8</v>
      </c>
      <c r="AD50" s="44">
        <v>80</v>
      </c>
      <c r="AE50" s="45">
        <f t="shared" si="15"/>
        <v>17.166249999999998</v>
      </c>
      <c r="AF50" s="45">
        <f t="shared" si="16"/>
        <v>513.24909041878175</v>
      </c>
      <c r="AG50" s="43">
        <v>-0.125</v>
      </c>
      <c r="AH50" s="43">
        <v>0.83</v>
      </c>
      <c r="AI50" s="43">
        <v>96.8</v>
      </c>
      <c r="AJ50" s="34">
        <v>80</v>
      </c>
      <c r="AK50" s="43">
        <f t="shared" si="17"/>
        <v>17.166249999999998</v>
      </c>
      <c r="AL50" s="43">
        <f t="shared" si="18"/>
        <v>513.24909041878175</v>
      </c>
    </row>
    <row r="51" spans="5:38" x14ac:dyDescent="0.25">
      <c r="E51" s="31">
        <v>0.25380710659898481</v>
      </c>
      <c r="F51" s="52">
        <v>117.801</v>
      </c>
      <c r="G51" s="47">
        <v>0.5</v>
      </c>
      <c r="H51" s="31">
        <v>9</v>
      </c>
      <c r="I51" s="43">
        <v>-1</v>
      </c>
      <c r="J51" s="43">
        <v>0.83</v>
      </c>
      <c r="K51" s="43">
        <v>96.8</v>
      </c>
      <c r="L51" s="34">
        <v>80</v>
      </c>
      <c r="M51" s="43">
        <f t="shared" si="10"/>
        <v>16.439999999999998</v>
      </c>
      <c r="N51" s="43">
        <f t="shared" si="19"/>
        <v>491.53513705583759</v>
      </c>
      <c r="O51" s="45">
        <v>-0.125</v>
      </c>
      <c r="P51" s="45">
        <v>0.83</v>
      </c>
      <c r="Q51" s="45">
        <v>98.6</v>
      </c>
      <c r="R51" s="44">
        <v>80</v>
      </c>
      <c r="S51" s="45">
        <f t="shared" si="11"/>
        <v>18.966249999999995</v>
      </c>
      <c r="T51" s="45">
        <f t="shared" si="12"/>
        <v>567.0668061548223</v>
      </c>
      <c r="U51" s="43">
        <v>-0.125</v>
      </c>
      <c r="V51" s="43">
        <v>0.83</v>
      </c>
      <c r="W51" s="43">
        <v>95</v>
      </c>
      <c r="X51" s="34">
        <v>80</v>
      </c>
      <c r="Y51" s="43">
        <f t="shared" si="13"/>
        <v>15.366250000000001</v>
      </c>
      <c r="Z51" s="43">
        <f t="shared" si="14"/>
        <v>459.43137468274119</v>
      </c>
      <c r="AA51" s="45">
        <v>-0.125</v>
      </c>
      <c r="AB51" s="45">
        <v>0.83</v>
      </c>
      <c r="AC51" s="45">
        <v>96.8</v>
      </c>
      <c r="AD51" s="44">
        <v>80</v>
      </c>
      <c r="AE51" s="45">
        <f t="shared" si="15"/>
        <v>17.166249999999998</v>
      </c>
      <c r="AF51" s="45">
        <f t="shared" si="16"/>
        <v>513.24909041878175</v>
      </c>
      <c r="AG51" s="43">
        <v>-0.125</v>
      </c>
      <c r="AH51" s="43">
        <v>0.83</v>
      </c>
      <c r="AI51" s="43">
        <v>96.8</v>
      </c>
      <c r="AJ51" s="34">
        <v>80</v>
      </c>
      <c r="AK51" s="43">
        <f t="shared" si="17"/>
        <v>17.166249999999998</v>
      </c>
      <c r="AL51" s="43">
        <f t="shared" si="18"/>
        <v>513.24909041878175</v>
      </c>
    </row>
    <row r="52" spans="5:38" x14ac:dyDescent="0.25">
      <c r="E52" s="31">
        <v>0.25380710659898481</v>
      </c>
      <c r="F52" s="52">
        <v>117.801</v>
      </c>
      <c r="G52" s="47">
        <v>0.54166666666666696</v>
      </c>
      <c r="H52" s="31">
        <v>10</v>
      </c>
      <c r="I52" s="43">
        <v>-1</v>
      </c>
      <c r="J52" s="43">
        <v>0.83</v>
      </c>
      <c r="K52" s="43">
        <v>96.8</v>
      </c>
      <c r="L52" s="34">
        <v>80</v>
      </c>
      <c r="M52" s="43">
        <f t="shared" si="10"/>
        <v>17.269999999999996</v>
      </c>
      <c r="N52" s="43">
        <f t="shared" si="19"/>
        <v>516.35108375634513</v>
      </c>
      <c r="O52" s="45">
        <v>-0.125</v>
      </c>
      <c r="P52" s="45">
        <v>0.83</v>
      </c>
      <c r="Q52" s="45">
        <v>98.6</v>
      </c>
      <c r="R52" s="44">
        <v>80</v>
      </c>
      <c r="S52" s="45">
        <f t="shared" si="11"/>
        <v>19.796249999999993</v>
      </c>
      <c r="T52" s="45">
        <f t="shared" si="12"/>
        <v>591.88275285532984</v>
      </c>
      <c r="U52" s="43">
        <v>-0.125</v>
      </c>
      <c r="V52" s="43">
        <v>0.83</v>
      </c>
      <c r="W52" s="43">
        <v>95</v>
      </c>
      <c r="X52" s="34">
        <v>80</v>
      </c>
      <c r="Y52" s="43">
        <f t="shared" si="13"/>
        <v>16.196249999999999</v>
      </c>
      <c r="Z52" s="43">
        <f t="shared" si="14"/>
        <v>484.24732138324879</v>
      </c>
      <c r="AA52" s="45">
        <v>-0.125</v>
      </c>
      <c r="AB52" s="45">
        <v>0.83</v>
      </c>
      <c r="AC52" s="45">
        <v>96.8</v>
      </c>
      <c r="AD52" s="44">
        <v>80</v>
      </c>
      <c r="AE52" s="45">
        <f t="shared" si="15"/>
        <v>17.996249999999996</v>
      </c>
      <c r="AF52" s="45">
        <f t="shared" si="16"/>
        <v>538.06503711928929</v>
      </c>
      <c r="AG52" s="43">
        <v>-0.125</v>
      </c>
      <c r="AH52" s="43">
        <v>0.83</v>
      </c>
      <c r="AI52" s="43">
        <v>96.8</v>
      </c>
      <c r="AJ52" s="34">
        <v>80</v>
      </c>
      <c r="AK52" s="43">
        <f t="shared" si="17"/>
        <v>17.996249999999996</v>
      </c>
      <c r="AL52" s="43">
        <f t="shared" si="18"/>
        <v>538.06503711928929</v>
      </c>
    </row>
    <row r="53" spans="5:38" x14ac:dyDescent="0.25">
      <c r="E53" s="31">
        <v>0.25380710659898481</v>
      </c>
      <c r="F53" s="52">
        <v>117.801</v>
      </c>
      <c r="G53" s="47">
        <v>0.58333333333333404</v>
      </c>
      <c r="H53" s="31">
        <v>11</v>
      </c>
      <c r="I53" s="43">
        <v>-1</v>
      </c>
      <c r="J53" s="43">
        <v>0.83</v>
      </c>
      <c r="K53" s="43">
        <v>96.8</v>
      </c>
      <c r="L53" s="34">
        <v>80</v>
      </c>
      <c r="M53" s="43">
        <f t="shared" si="10"/>
        <v>18.099999999999994</v>
      </c>
      <c r="N53" s="43">
        <f t="shared" si="19"/>
        <v>541.16703045685267</v>
      </c>
      <c r="O53" s="45">
        <v>-0.125</v>
      </c>
      <c r="P53" s="45">
        <v>0.83</v>
      </c>
      <c r="Q53" s="45">
        <v>98.6</v>
      </c>
      <c r="R53" s="44">
        <v>80</v>
      </c>
      <c r="S53" s="45">
        <f t="shared" si="11"/>
        <v>20.626249999999992</v>
      </c>
      <c r="T53" s="45">
        <f t="shared" si="12"/>
        <v>616.69869955583738</v>
      </c>
      <c r="U53" s="43">
        <v>-0.125</v>
      </c>
      <c r="V53" s="43">
        <v>0.83</v>
      </c>
      <c r="W53" s="43">
        <v>95</v>
      </c>
      <c r="X53" s="34">
        <v>80</v>
      </c>
      <c r="Y53" s="43">
        <f t="shared" si="13"/>
        <v>17.026249999999997</v>
      </c>
      <c r="Z53" s="43">
        <f t="shared" si="14"/>
        <v>509.06326808375633</v>
      </c>
      <c r="AA53" s="45">
        <v>-0.125</v>
      </c>
      <c r="AB53" s="45">
        <v>0.83</v>
      </c>
      <c r="AC53" s="45">
        <v>96.8</v>
      </c>
      <c r="AD53" s="44">
        <v>80</v>
      </c>
      <c r="AE53" s="45">
        <f t="shared" si="15"/>
        <v>18.826249999999995</v>
      </c>
      <c r="AF53" s="45">
        <f t="shared" si="16"/>
        <v>562.88098381979694</v>
      </c>
      <c r="AG53" s="43">
        <v>-0.125</v>
      </c>
      <c r="AH53" s="43">
        <v>0.83</v>
      </c>
      <c r="AI53" s="43">
        <v>96.8</v>
      </c>
      <c r="AJ53" s="34">
        <v>80</v>
      </c>
      <c r="AK53" s="43">
        <f t="shared" si="17"/>
        <v>18.826249999999995</v>
      </c>
      <c r="AL53" s="43">
        <f t="shared" si="18"/>
        <v>562.88098381979694</v>
      </c>
    </row>
    <row r="54" spans="5:38" x14ac:dyDescent="0.25">
      <c r="E54" s="31">
        <v>0.25380710659898481</v>
      </c>
      <c r="F54" s="52">
        <v>117.801</v>
      </c>
      <c r="G54" s="47">
        <v>0.625</v>
      </c>
      <c r="H54" s="31">
        <v>14</v>
      </c>
      <c r="I54" s="43">
        <v>-1</v>
      </c>
      <c r="J54" s="43">
        <v>0.83</v>
      </c>
      <c r="K54" s="43">
        <v>96.8</v>
      </c>
      <c r="L54" s="34">
        <v>80</v>
      </c>
      <c r="M54" s="43">
        <f t="shared" si="10"/>
        <v>20.589999999999996</v>
      </c>
      <c r="N54" s="43">
        <f t="shared" si="19"/>
        <v>615.61487055837563</v>
      </c>
      <c r="O54" s="45">
        <v>-0.125</v>
      </c>
      <c r="P54" s="45">
        <v>0.83</v>
      </c>
      <c r="Q54" s="45">
        <v>98.6</v>
      </c>
      <c r="R54" s="44">
        <v>80</v>
      </c>
      <c r="S54" s="45">
        <f t="shared" si="11"/>
        <v>23.116249999999994</v>
      </c>
      <c r="T54" s="45">
        <f t="shared" si="12"/>
        <v>691.14653965736034</v>
      </c>
      <c r="U54" s="43">
        <v>-0.125</v>
      </c>
      <c r="V54" s="43">
        <v>0.83</v>
      </c>
      <c r="W54" s="43">
        <v>95</v>
      </c>
      <c r="X54" s="34">
        <v>80</v>
      </c>
      <c r="Y54" s="43">
        <f t="shared" si="13"/>
        <v>19.516249999999999</v>
      </c>
      <c r="Z54" s="43">
        <f t="shared" si="14"/>
        <v>583.51110818527923</v>
      </c>
      <c r="AA54" s="45">
        <v>-0.125</v>
      </c>
      <c r="AB54" s="45">
        <v>0.83</v>
      </c>
      <c r="AC54" s="45">
        <v>96.8</v>
      </c>
      <c r="AD54" s="44">
        <v>80</v>
      </c>
      <c r="AE54" s="45">
        <f t="shared" si="15"/>
        <v>21.316249999999997</v>
      </c>
      <c r="AF54" s="45">
        <f t="shared" si="16"/>
        <v>637.32882392131978</v>
      </c>
      <c r="AG54" s="43">
        <v>-0.125</v>
      </c>
      <c r="AH54" s="43">
        <v>0.83</v>
      </c>
      <c r="AI54" s="43">
        <v>96.8</v>
      </c>
      <c r="AJ54" s="34">
        <v>80</v>
      </c>
      <c r="AK54" s="43">
        <f t="shared" si="17"/>
        <v>21.316249999999997</v>
      </c>
      <c r="AL54" s="43">
        <f t="shared" si="18"/>
        <v>637.32882392131978</v>
      </c>
    </row>
    <row r="55" spans="5:38" x14ac:dyDescent="0.25">
      <c r="E55" s="31">
        <v>0.25380710659898481</v>
      </c>
      <c r="F55" s="52">
        <v>117.801</v>
      </c>
      <c r="G55" s="47">
        <v>0.66666666666666696</v>
      </c>
      <c r="H55" s="31">
        <v>18</v>
      </c>
      <c r="I55" s="43">
        <v>-1</v>
      </c>
      <c r="J55" s="43">
        <v>0.83</v>
      </c>
      <c r="K55" s="43">
        <v>96.8</v>
      </c>
      <c r="L55" s="34">
        <v>80</v>
      </c>
      <c r="M55" s="43">
        <f t="shared" si="10"/>
        <v>23.909999999999997</v>
      </c>
      <c r="N55" s="43">
        <f t="shared" si="19"/>
        <v>714.87865736040612</v>
      </c>
      <c r="O55" s="45">
        <v>-0.125</v>
      </c>
      <c r="P55" s="45">
        <v>0.83</v>
      </c>
      <c r="Q55" s="45">
        <v>98.6</v>
      </c>
      <c r="R55" s="44">
        <v>80</v>
      </c>
      <c r="S55" s="45">
        <f t="shared" si="11"/>
        <v>26.436249999999994</v>
      </c>
      <c r="T55" s="45">
        <f t="shared" si="12"/>
        <v>790.41032645939083</v>
      </c>
      <c r="U55" s="43">
        <v>-0.125</v>
      </c>
      <c r="V55" s="43">
        <v>0.83</v>
      </c>
      <c r="W55" s="43">
        <v>95</v>
      </c>
      <c r="X55" s="34">
        <v>80</v>
      </c>
      <c r="Y55" s="43">
        <f t="shared" si="13"/>
        <v>22.83625</v>
      </c>
      <c r="Z55" s="43">
        <f t="shared" si="14"/>
        <v>682.77489498730972</v>
      </c>
      <c r="AA55" s="45">
        <v>-0.125</v>
      </c>
      <c r="AB55" s="45">
        <v>0.83</v>
      </c>
      <c r="AC55" s="45">
        <v>96.8</v>
      </c>
      <c r="AD55" s="44">
        <v>80</v>
      </c>
      <c r="AE55" s="45">
        <f t="shared" si="15"/>
        <v>24.636249999999997</v>
      </c>
      <c r="AF55" s="45">
        <f t="shared" si="16"/>
        <v>736.59261072335028</v>
      </c>
      <c r="AG55" s="43">
        <v>-0.125</v>
      </c>
      <c r="AH55" s="43">
        <v>0.83</v>
      </c>
      <c r="AI55" s="43">
        <v>96.8</v>
      </c>
      <c r="AJ55" s="34">
        <v>80</v>
      </c>
      <c r="AK55" s="43">
        <f t="shared" si="17"/>
        <v>24.636249999999997</v>
      </c>
      <c r="AL55" s="43">
        <f t="shared" si="18"/>
        <v>736.59261072335028</v>
      </c>
    </row>
    <row r="56" spans="5:38" x14ac:dyDescent="0.25">
      <c r="E56" s="31">
        <v>0.25380710659898481</v>
      </c>
      <c r="F56" s="52">
        <v>117.801</v>
      </c>
      <c r="G56" s="47">
        <v>0.70833333333333404</v>
      </c>
      <c r="H56" s="31">
        <v>24</v>
      </c>
      <c r="I56" s="43">
        <v>-1</v>
      </c>
      <c r="J56" s="43">
        <v>0.83</v>
      </c>
      <c r="K56" s="43">
        <v>96.8</v>
      </c>
      <c r="L56" s="34">
        <v>80</v>
      </c>
      <c r="M56" s="43">
        <f t="shared" si="10"/>
        <v>28.889999999999997</v>
      </c>
      <c r="N56" s="43">
        <f t="shared" si="19"/>
        <v>863.77433756345181</v>
      </c>
      <c r="O56" s="45">
        <v>-0.125</v>
      </c>
      <c r="P56" s="45">
        <v>0.83</v>
      </c>
      <c r="Q56" s="45">
        <v>98.6</v>
      </c>
      <c r="R56" s="44">
        <v>80</v>
      </c>
      <c r="S56" s="45">
        <f t="shared" si="11"/>
        <v>31.416249999999994</v>
      </c>
      <c r="T56" s="45">
        <f t="shared" si="12"/>
        <v>939.30600666243652</v>
      </c>
      <c r="U56" s="43">
        <v>-0.125</v>
      </c>
      <c r="V56" s="43">
        <v>0.83</v>
      </c>
      <c r="W56" s="43">
        <v>95</v>
      </c>
      <c r="X56" s="34">
        <v>80</v>
      </c>
      <c r="Y56" s="43">
        <f t="shared" si="13"/>
        <v>27.81625</v>
      </c>
      <c r="Z56" s="43">
        <f t="shared" si="14"/>
        <v>831.67057519035552</v>
      </c>
      <c r="AA56" s="45">
        <v>-0.125</v>
      </c>
      <c r="AB56" s="45">
        <v>0.83</v>
      </c>
      <c r="AC56" s="45">
        <v>96.8</v>
      </c>
      <c r="AD56" s="44">
        <v>80</v>
      </c>
      <c r="AE56" s="45">
        <f t="shared" si="15"/>
        <v>29.616249999999997</v>
      </c>
      <c r="AF56" s="45">
        <f t="shared" si="16"/>
        <v>885.48829092639596</v>
      </c>
      <c r="AG56" s="43">
        <v>-0.125</v>
      </c>
      <c r="AH56" s="43">
        <v>0.83</v>
      </c>
      <c r="AI56" s="43">
        <v>96.8</v>
      </c>
      <c r="AJ56" s="34">
        <v>80</v>
      </c>
      <c r="AK56" s="43">
        <f t="shared" si="17"/>
        <v>29.616249999999997</v>
      </c>
      <c r="AL56" s="43">
        <f t="shared" si="18"/>
        <v>885.48829092639596</v>
      </c>
    </row>
    <row r="57" spans="5:38" x14ac:dyDescent="0.25">
      <c r="E57" s="31">
        <v>0.25380710659898481</v>
      </c>
      <c r="F57" s="52">
        <v>117.801</v>
      </c>
      <c r="G57" s="47">
        <v>0.75</v>
      </c>
      <c r="H57" s="31">
        <v>30</v>
      </c>
      <c r="I57" s="43">
        <v>-1</v>
      </c>
      <c r="J57" s="43">
        <v>0.83</v>
      </c>
      <c r="K57" s="43">
        <v>96.8</v>
      </c>
      <c r="L57" s="34">
        <v>80</v>
      </c>
      <c r="M57" s="43">
        <f t="shared" si="10"/>
        <v>33.869999999999997</v>
      </c>
      <c r="N57" s="43">
        <f t="shared" si="19"/>
        <v>1012.6700177664975</v>
      </c>
      <c r="O57" s="45">
        <v>-0.125</v>
      </c>
      <c r="P57" s="45">
        <v>0.83</v>
      </c>
      <c r="Q57" s="45">
        <v>98.6</v>
      </c>
      <c r="R57" s="44">
        <v>80</v>
      </c>
      <c r="S57" s="45">
        <f t="shared" si="11"/>
        <v>36.396249999999995</v>
      </c>
      <c r="T57" s="45">
        <f t="shared" si="12"/>
        <v>1088.2016868654823</v>
      </c>
      <c r="U57" s="43">
        <v>-0.125</v>
      </c>
      <c r="V57" s="43">
        <v>0.83</v>
      </c>
      <c r="W57" s="43">
        <v>95</v>
      </c>
      <c r="X57" s="34">
        <v>80</v>
      </c>
      <c r="Y57" s="43">
        <f t="shared" si="13"/>
        <v>32.796250000000001</v>
      </c>
      <c r="Z57" s="43">
        <f t="shared" si="14"/>
        <v>980.56625539340121</v>
      </c>
      <c r="AA57" s="45">
        <v>-0.125</v>
      </c>
      <c r="AB57" s="45">
        <v>0.83</v>
      </c>
      <c r="AC57" s="45">
        <v>96.8</v>
      </c>
      <c r="AD57" s="44">
        <v>80</v>
      </c>
      <c r="AE57" s="45">
        <f t="shared" si="15"/>
        <v>34.596249999999998</v>
      </c>
      <c r="AF57" s="45">
        <f t="shared" si="16"/>
        <v>1034.3839711294418</v>
      </c>
      <c r="AG57" s="43">
        <v>-0.125</v>
      </c>
      <c r="AH57" s="43">
        <v>0.83</v>
      </c>
      <c r="AI57" s="43">
        <v>96.8</v>
      </c>
      <c r="AJ57" s="34">
        <v>80</v>
      </c>
      <c r="AK57" s="43">
        <f t="shared" si="17"/>
        <v>34.596249999999998</v>
      </c>
      <c r="AL57" s="43">
        <f t="shared" si="18"/>
        <v>1034.3839711294418</v>
      </c>
    </row>
    <row r="58" spans="5:38" x14ac:dyDescent="0.25">
      <c r="E58" s="31">
        <v>0.25380710659898481</v>
      </c>
      <c r="F58" s="52">
        <v>117.801</v>
      </c>
      <c r="G58" s="47">
        <v>0.79166666666666696</v>
      </c>
      <c r="H58" s="31">
        <v>36</v>
      </c>
      <c r="I58" s="43">
        <v>-1</v>
      </c>
      <c r="J58" s="43">
        <v>0.83</v>
      </c>
      <c r="K58" s="43">
        <v>96.8</v>
      </c>
      <c r="L58" s="34">
        <v>80</v>
      </c>
      <c r="M58" s="43">
        <f t="shared" si="10"/>
        <v>38.849999999999994</v>
      </c>
      <c r="N58" s="43">
        <f t="shared" si="19"/>
        <v>1161.5656979695432</v>
      </c>
      <c r="O58" s="45">
        <v>-0.125</v>
      </c>
      <c r="P58" s="45">
        <v>0.83</v>
      </c>
      <c r="Q58" s="45">
        <v>98.6</v>
      </c>
      <c r="R58" s="44">
        <v>80</v>
      </c>
      <c r="S58" s="45">
        <f t="shared" si="11"/>
        <v>41.376249999999992</v>
      </c>
      <c r="T58" s="45">
        <f t="shared" si="12"/>
        <v>1237.0973670685278</v>
      </c>
      <c r="U58" s="43">
        <v>-0.125</v>
      </c>
      <c r="V58" s="43">
        <v>0.83</v>
      </c>
      <c r="W58" s="43">
        <v>95</v>
      </c>
      <c r="X58" s="34">
        <v>80</v>
      </c>
      <c r="Y58" s="43">
        <f t="shared" si="13"/>
        <v>37.776249999999997</v>
      </c>
      <c r="Z58" s="43">
        <f t="shared" si="14"/>
        <v>1129.4619355964469</v>
      </c>
      <c r="AA58" s="45">
        <v>-0.125</v>
      </c>
      <c r="AB58" s="45">
        <v>0.83</v>
      </c>
      <c r="AC58" s="45">
        <v>96.8</v>
      </c>
      <c r="AD58" s="44">
        <v>80</v>
      </c>
      <c r="AE58" s="45">
        <f t="shared" si="15"/>
        <v>39.576249999999995</v>
      </c>
      <c r="AF58" s="45">
        <f t="shared" si="16"/>
        <v>1183.2796513324874</v>
      </c>
      <c r="AG58" s="43">
        <v>-0.125</v>
      </c>
      <c r="AH58" s="43">
        <v>0.83</v>
      </c>
      <c r="AI58" s="43">
        <v>96.8</v>
      </c>
      <c r="AJ58" s="34">
        <v>80</v>
      </c>
      <c r="AK58" s="43">
        <f t="shared" si="17"/>
        <v>39.576249999999995</v>
      </c>
      <c r="AL58" s="43">
        <f t="shared" si="18"/>
        <v>1183.2796513324874</v>
      </c>
    </row>
    <row r="59" spans="5:38" x14ac:dyDescent="0.25">
      <c r="E59" s="31">
        <v>0.25380710659898481</v>
      </c>
      <c r="F59" s="52">
        <v>117.801</v>
      </c>
      <c r="G59" s="47">
        <v>0.83333333333333404</v>
      </c>
      <c r="H59" s="31">
        <v>40</v>
      </c>
      <c r="I59" s="43">
        <v>-1</v>
      </c>
      <c r="J59" s="43">
        <v>0.83</v>
      </c>
      <c r="K59" s="43">
        <v>96.8</v>
      </c>
      <c r="L59" s="34">
        <v>80</v>
      </c>
      <c r="M59" s="43">
        <f t="shared" si="10"/>
        <v>42.169999999999995</v>
      </c>
      <c r="N59" s="43">
        <f t="shared" si="19"/>
        <v>1260.8294847715736</v>
      </c>
      <c r="O59" s="45">
        <v>-0.125</v>
      </c>
      <c r="P59" s="45">
        <v>0.83</v>
      </c>
      <c r="Q59" s="45">
        <v>98.6</v>
      </c>
      <c r="R59" s="44">
        <v>80</v>
      </c>
      <c r="S59" s="45">
        <f t="shared" si="11"/>
        <v>44.696249999999992</v>
      </c>
      <c r="T59" s="45">
        <f t="shared" si="12"/>
        <v>1336.3611538705584</v>
      </c>
      <c r="U59" s="43">
        <v>-0.125</v>
      </c>
      <c r="V59" s="43">
        <v>0.83</v>
      </c>
      <c r="W59" s="43">
        <v>95</v>
      </c>
      <c r="X59" s="34">
        <v>80</v>
      </c>
      <c r="Y59" s="43">
        <f t="shared" si="13"/>
        <v>41.096249999999998</v>
      </c>
      <c r="Z59" s="43">
        <f t="shared" si="14"/>
        <v>1228.7257223984773</v>
      </c>
      <c r="AA59" s="45">
        <v>-0.125</v>
      </c>
      <c r="AB59" s="45">
        <v>0.83</v>
      </c>
      <c r="AC59" s="45">
        <v>96.8</v>
      </c>
      <c r="AD59" s="44">
        <v>80</v>
      </c>
      <c r="AE59" s="45">
        <f t="shared" si="15"/>
        <v>42.896249999999995</v>
      </c>
      <c r="AF59" s="45">
        <f t="shared" si="16"/>
        <v>1282.5434381345178</v>
      </c>
      <c r="AG59" s="43">
        <v>-0.125</v>
      </c>
      <c r="AH59" s="43">
        <v>0.83</v>
      </c>
      <c r="AI59" s="43">
        <v>96.8</v>
      </c>
      <c r="AJ59" s="34">
        <v>80</v>
      </c>
      <c r="AK59" s="43">
        <f t="shared" si="17"/>
        <v>42.896249999999995</v>
      </c>
      <c r="AL59" s="43">
        <f t="shared" si="18"/>
        <v>1282.5434381345178</v>
      </c>
    </row>
    <row r="60" spans="5:38" x14ac:dyDescent="0.25">
      <c r="E60" s="31">
        <v>0.25380710659898481</v>
      </c>
      <c r="F60" s="52">
        <v>117.801</v>
      </c>
      <c r="G60" s="47">
        <v>0.875</v>
      </c>
      <c r="H60" s="31">
        <v>41</v>
      </c>
      <c r="I60" s="43">
        <v>-1</v>
      </c>
      <c r="J60" s="43">
        <v>0.83</v>
      </c>
      <c r="K60" s="43">
        <v>96.8</v>
      </c>
      <c r="L60" s="34">
        <v>80</v>
      </c>
      <c r="M60" s="43">
        <f t="shared" si="10"/>
        <v>42.999999999999993</v>
      </c>
      <c r="N60" s="43">
        <f t="shared" si="19"/>
        <v>1285.6454314720811</v>
      </c>
      <c r="O60" s="45">
        <v>-0.125</v>
      </c>
      <c r="P60" s="45">
        <v>0.83</v>
      </c>
      <c r="Q60" s="45">
        <v>98.6</v>
      </c>
      <c r="R60" s="44">
        <v>80</v>
      </c>
      <c r="S60" s="45">
        <f t="shared" si="11"/>
        <v>45.52624999999999</v>
      </c>
      <c r="T60" s="45">
        <f t="shared" si="12"/>
        <v>1361.1771005710659</v>
      </c>
      <c r="U60" s="43">
        <v>-0.125</v>
      </c>
      <c r="V60" s="43">
        <v>0.83</v>
      </c>
      <c r="W60" s="43">
        <v>95</v>
      </c>
      <c r="X60" s="34">
        <v>80</v>
      </c>
      <c r="Y60" s="43">
        <f t="shared" si="13"/>
        <v>41.926249999999996</v>
      </c>
      <c r="Z60" s="43">
        <f t="shared" si="14"/>
        <v>1253.5416690989848</v>
      </c>
      <c r="AA60" s="45">
        <v>-0.125</v>
      </c>
      <c r="AB60" s="45">
        <v>0.83</v>
      </c>
      <c r="AC60" s="45">
        <v>96.8</v>
      </c>
      <c r="AD60" s="44">
        <v>80</v>
      </c>
      <c r="AE60" s="45">
        <f t="shared" si="15"/>
        <v>43.726249999999993</v>
      </c>
      <c r="AF60" s="45">
        <f t="shared" si="16"/>
        <v>1307.3593848350254</v>
      </c>
      <c r="AG60" s="43">
        <v>-0.125</v>
      </c>
      <c r="AH60" s="43">
        <v>0.83</v>
      </c>
      <c r="AI60" s="43">
        <v>96.8</v>
      </c>
      <c r="AJ60" s="34">
        <v>80</v>
      </c>
      <c r="AK60" s="43">
        <f t="shared" si="17"/>
        <v>43.726249999999993</v>
      </c>
      <c r="AL60" s="43">
        <f t="shared" si="18"/>
        <v>1307.3593848350254</v>
      </c>
    </row>
    <row r="61" spans="5:38" x14ac:dyDescent="0.25">
      <c r="E61" s="31">
        <v>0.25380710659898481</v>
      </c>
      <c r="F61" s="52">
        <v>117.801</v>
      </c>
      <c r="G61" s="47">
        <v>0.91666666666666696</v>
      </c>
      <c r="H61" s="31">
        <v>40</v>
      </c>
      <c r="I61" s="43">
        <v>-1</v>
      </c>
      <c r="J61" s="43">
        <v>0.83</v>
      </c>
      <c r="K61" s="43">
        <v>96.8</v>
      </c>
      <c r="L61" s="34">
        <v>80</v>
      </c>
      <c r="M61" s="43">
        <f t="shared" si="10"/>
        <v>42.169999999999995</v>
      </c>
      <c r="N61" s="43">
        <f t="shared" si="19"/>
        <v>1260.8294847715736</v>
      </c>
      <c r="O61" s="45">
        <v>-0.125</v>
      </c>
      <c r="P61" s="45">
        <v>0.83</v>
      </c>
      <c r="Q61" s="45">
        <v>98.6</v>
      </c>
      <c r="R61" s="44">
        <v>80</v>
      </c>
      <c r="S61" s="45">
        <f t="shared" si="11"/>
        <v>44.696249999999992</v>
      </c>
      <c r="T61" s="45">
        <f t="shared" si="12"/>
        <v>1336.3611538705584</v>
      </c>
      <c r="U61" s="43">
        <v>-0.125</v>
      </c>
      <c r="V61" s="43">
        <v>0.83</v>
      </c>
      <c r="W61" s="43">
        <v>95</v>
      </c>
      <c r="X61" s="34">
        <v>80</v>
      </c>
      <c r="Y61" s="43">
        <f t="shared" si="13"/>
        <v>41.096249999999998</v>
      </c>
      <c r="Z61" s="43">
        <f t="shared" si="14"/>
        <v>1228.7257223984773</v>
      </c>
      <c r="AA61" s="45">
        <v>-0.125</v>
      </c>
      <c r="AB61" s="45">
        <v>0.83</v>
      </c>
      <c r="AC61" s="45">
        <v>96.8</v>
      </c>
      <c r="AD61" s="44">
        <v>80</v>
      </c>
      <c r="AE61" s="45">
        <f t="shared" si="15"/>
        <v>42.896249999999995</v>
      </c>
      <c r="AF61" s="45">
        <f t="shared" si="16"/>
        <v>1282.5434381345178</v>
      </c>
      <c r="AG61" s="43">
        <v>-0.125</v>
      </c>
      <c r="AH61" s="43">
        <v>0.83</v>
      </c>
      <c r="AI61" s="43">
        <v>96.8</v>
      </c>
      <c r="AJ61" s="34">
        <v>80</v>
      </c>
      <c r="AK61" s="43">
        <f t="shared" si="17"/>
        <v>42.896249999999995</v>
      </c>
      <c r="AL61" s="43">
        <f t="shared" si="18"/>
        <v>1282.5434381345178</v>
      </c>
    </row>
    <row r="62" spans="5:38" x14ac:dyDescent="0.25">
      <c r="E62" s="31">
        <v>0.25380710659898481</v>
      </c>
      <c r="F62" s="52">
        <v>117.801</v>
      </c>
      <c r="G62" s="47">
        <v>0.95833333333333404</v>
      </c>
      <c r="H62" s="31">
        <v>38</v>
      </c>
      <c r="I62" s="43">
        <v>-1</v>
      </c>
      <c r="J62" s="43">
        <v>0.83</v>
      </c>
      <c r="K62" s="43">
        <v>96.8</v>
      </c>
      <c r="L62" s="34">
        <v>80</v>
      </c>
      <c r="M62" s="43">
        <f t="shared" si="10"/>
        <v>40.509999999999991</v>
      </c>
      <c r="N62" s="43">
        <f t="shared" si="19"/>
        <v>1211.1975913705583</v>
      </c>
      <c r="O62" s="45">
        <v>-0.125</v>
      </c>
      <c r="P62" s="45">
        <v>0.83</v>
      </c>
      <c r="Q62" s="45">
        <v>98.6</v>
      </c>
      <c r="R62" s="44">
        <v>80</v>
      </c>
      <c r="S62" s="45">
        <f t="shared" si="11"/>
        <v>43.036249999999995</v>
      </c>
      <c r="T62" s="45">
        <f t="shared" si="12"/>
        <v>1286.7292604695433</v>
      </c>
      <c r="U62" s="43">
        <v>-0.125</v>
      </c>
      <c r="V62" s="43">
        <v>0.83</v>
      </c>
      <c r="W62" s="43">
        <v>95</v>
      </c>
      <c r="X62" s="34">
        <v>80</v>
      </c>
      <c r="Y62" s="43">
        <f t="shared" si="13"/>
        <v>39.436250000000001</v>
      </c>
      <c r="Z62" s="43">
        <f t="shared" si="14"/>
        <v>1179.0938289974622</v>
      </c>
      <c r="AA62" s="45">
        <v>-0.125</v>
      </c>
      <c r="AB62" s="45">
        <v>0.83</v>
      </c>
      <c r="AC62" s="45">
        <v>96.8</v>
      </c>
      <c r="AD62" s="44">
        <v>80</v>
      </c>
      <c r="AE62" s="45">
        <f t="shared" si="15"/>
        <v>41.236249999999998</v>
      </c>
      <c r="AF62" s="45">
        <f t="shared" si="16"/>
        <v>1232.9115447335028</v>
      </c>
      <c r="AG62" s="43">
        <v>-0.125</v>
      </c>
      <c r="AH62" s="43">
        <v>0.83</v>
      </c>
      <c r="AI62" s="43">
        <v>96.8</v>
      </c>
      <c r="AJ62" s="34">
        <v>80</v>
      </c>
      <c r="AK62" s="43">
        <f t="shared" si="17"/>
        <v>41.236249999999998</v>
      </c>
      <c r="AL62" s="43">
        <f t="shared" si="18"/>
        <v>1232.9115447335028</v>
      </c>
    </row>
    <row r="63" spans="5:38" x14ac:dyDescent="0.25">
      <c r="E63" s="31">
        <v>0.25380710659898481</v>
      </c>
      <c r="F63" s="52">
        <v>117.801</v>
      </c>
      <c r="G63" s="47">
        <v>1</v>
      </c>
      <c r="H63" s="31">
        <v>34</v>
      </c>
      <c r="I63" s="43">
        <v>-1</v>
      </c>
      <c r="J63" s="43">
        <v>0.83</v>
      </c>
      <c r="K63" s="43">
        <v>96.8</v>
      </c>
      <c r="L63" s="34">
        <v>80</v>
      </c>
      <c r="M63" s="43">
        <f t="shared" si="10"/>
        <v>37.19</v>
      </c>
      <c r="N63" s="43">
        <f t="shared" si="19"/>
        <v>1111.9338045685281</v>
      </c>
      <c r="O63" s="45">
        <v>-0.125</v>
      </c>
      <c r="P63" s="45">
        <v>0.83</v>
      </c>
      <c r="Q63" s="45">
        <v>98.6</v>
      </c>
      <c r="R63" s="44">
        <v>80</v>
      </c>
      <c r="S63" s="45">
        <f t="shared" si="11"/>
        <v>39.716249999999988</v>
      </c>
      <c r="T63" s="45">
        <f t="shared" si="12"/>
        <v>1187.4654736675125</v>
      </c>
      <c r="U63" s="43">
        <v>-0.125</v>
      </c>
      <c r="V63" s="43">
        <v>0.83</v>
      </c>
      <c r="W63" s="43">
        <v>95</v>
      </c>
      <c r="X63" s="34">
        <v>80</v>
      </c>
      <c r="Y63" s="43">
        <f t="shared" si="13"/>
        <v>36.116249999999994</v>
      </c>
      <c r="Z63" s="43">
        <f t="shared" si="14"/>
        <v>1079.8300421954314</v>
      </c>
      <c r="AA63" s="45">
        <v>-0.125</v>
      </c>
      <c r="AB63" s="45">
        <v>0.83</v>
      </c>
      <c r="AC63" s="45">
        <v>96.8</v>
      </c>
      <c r="AD63" s="44">
        <v>80</v>
      </c>
      <c r="AE63" s="45">
        <f t="shared" si="15"/>
        <v>37.916249999999991</v>
      </c>
      <c r="AF63" s="45">
        <f t="shared" si="16"/>
        <v>1133.6477579314719</v>
      </c>
      <c r="AG63" s="43">
        <v>-0.125</v>
      </c>
      <c r="AH63" s="43">
        <v>0.83</v>
      </c>
      <c r="AI63" s="43">
        <v>96.8</v>
      </c>
      <c r="AJ63" s="34">
        <v>80</v>
      </c>
      <c r="AK63" s="43">
        <f t="shared" si="17"/>
        <v>37.916249999999991</v>
      </c>
      <c r="AL63" s="43">
        <f t="shared" si="18"/>
        <v>1133.6477579314719</v>
      </c>
    </row>
    <row r="64" spans="5:38" x14ac:dyDescent="0.25">
      <c r="E64" s="35"/>
      <c r="F64" s="53"/>
      <c r="G64" s="54"/>
      <c r="H64" s="35"/>
      <c r="I64" s="55"/>
      <c r="J64" s="55"/>
      <c r="K64" s="55"/>
      <c r="L64" s="35"/>
      <c r="M64" s="55"/>
      <c r="N64" s="55"/>
      <c r="O64" s="55"/>
      <c r="P64" s="55"/>
      <c r="Q64" s="55"/>
      <c r="R64" s="35"/>
      <c r="S64" s="55"/>
      <c r="T64" s="55"/>
      <c r="U64" s="55"/>
      <c r="V64" s="55"/>
      <c r="W64" s="55"/>
      <c r="X64" s="35"/>
      <c r="Y64" s="55"/>
      <c r="Z64" s="55"/>
      <c r="AA64" s="55"/>
      <c r="AB64" s="55"/>
      <c r="AC64" s="55"/>
      <c r="AD64" s="35"/>
      <c r="AE64" s="55"/>
      <c r="AF64" s="55"/>
      <c r="AG64" s="55"/>
      <c r="AH64" s="55"/>
      <c r="AI64" s="55"/>
      <c r="AJ64" s="35"/>
      <c r="AK64" s="55"/>
      <c r="AL64" s="55"/>
    </row>
    <row r="65" spans="5:38" x14ac:dyDescent="0.25">
      <c r="E65" s="35"/>
      <c r="F65" s="53"/>
      <c r="G65" s="54"/>
      <c r="H65" s="35"/>
      <c r="I65" s="55"/>
      <c r="J65" s="55"/>
      <c r="K65" s="55"/>
      <c r="L65" s="35"/>
      <c r="M65" s="55"/>
      <c r="N65" s="55"/>
      <c r="O65" s="55"/>
      <c r="P65" s="55"/>
      <c r="Q65" s="55"/>
      <c r="R65" s="35"/>
      <c r="S65" s="55"/>
      <c r="T65" s="55"/>
      <c r="U65" s="55"/>
      <c r="V65" s="55"/>
      <c r="W65" s="55"/>
      <c r="X65" s="35"/>
      <c r="Y65" s="55"/>
      <c r="Z65" s="55"/>
      <c r="AA65" s="55"/>
      <c r="AB65" s="55"/>
      <c r="AC65" s="55"/>
      <c r="AD65" s="35"/>
      <c r="AE65" s="55"/>
      <c r="AF65" s="55"/>
      <c r="AG65" s="55"/>
      <c r="AH65" s="55"/>
      <c r="AI65" s="55"/>
      <c r="AJ65" s="35"/>
      <c r="AK65" s="55"/>
      <c r="AL65" s="55"/>
    </row>
    <row r="66" spans="5:38" x14ac:dyDescent="0.25">
      <c r="E66" s="35"/>
      <c r="F66" s="53"/>
      <c r="G66" s="54"/>
      <c r="H66" s="35"/>
      <c r="I66" s="55"/>
      <c r="J66" s="55"/>
      <c r="K66" s="55"/>
      <c r="L66" s="35"/>
      <c r="M66" s="55"/>
      <c r="N66" s="55"/>
      <c r="O66" s="55"/>
      <c r="P66" s="55"/>
      <c r="Q66" s="55"/>
      <c r="R66" s="35"/>
      <c r="S66" s="55">
        <v>275.95238578680198</v>
      </c>
      <c r="T66" s="55">
        <v>1113.0176335659899</v>
      </c>
      <c r="U66" s="55">
        <f>SUM(S66:T66)</f>
        <v>1388.970019352792</v>
      </c>
      <c r="V66" s="55"/>
      <c r="W66" s="55"/>
      <c r="X66" s="35"/>
      <c r="Y66" s="55"/>
      <c r="Z66" s="55"/>
      <c r="AA66" s="55"/>
      <c r="AB66" s="55"/>
      <c r="AC66" s="55"/>
      <c r="AD66" s="35"/>
      <c r="AE66" s="55"/>
      <c r="AF66" s="55"/>
      <c r="AG66" s="55"/>
      <c r="AH66" s="55"/>
      <c r="AI66" s="55"/>
      <c r="AJ66" s="35"/>
      <c r="AK66" s="55"/>
      <c r="AL66" s="55"/>
    </row>
    <row r="67" spans="5:38" x14ac:dyDescent="0.25">
      <c r="E67" s="35"/>
      <c r="F67" s="53"/>
      <c r="G67" s="54"/>
      <c r="H67" s="35"/>
      <c r="I67" s="55"/>
      <c r="J67" s="55"/>
      <c r="K67" s="55"/>
      <c r="L67" s="35"/>
      <c r="M67" s="55"/>
      <c r="N67" s="55"/>
      <c r="O67" s="55"/>
      <c r="P67" s="55"/>
      <c r="Q67" s="55"/>
      <c r="R67" s="35"/>
      <c r="S67" s="55">
        <v>256.90536040609129</v>
      </c>
      <c r="T67" s="55">
        <v>1013.7538467639594</v>
      </c>
      <c r="U67" s="55">
        <f t="shared" ref="U67:U89" si="20">SUM(S67:T67)</f>
        <v>1270.6592071700506</v>
      </c>
      <c r="V67" s="55"/>
      <c r="W67" s="55"/>
      <c r="X67" s="35"/>
      <c r="Y67" s="55"/>
      <c r="Z67" s="55"/>
      <c r="AA67" s="55"/>
      <c r="AB67" s="55"/>
      <c r="AC67" s="55"/>
      <c r="AD67" s="35"/>
      <c r="AE67" s="55"/>
      <c r="AF67" s="55"/>
      <c r="AG67" s="55"/>
      <c r="AH67" s="55"/>
      <c r="AI67" s="55"/>
      <c r="AJ67" s="35"/>
      <c r="AK67" s="55"/>
      <c r="AL67" s="55"/>
    </row>
    <row r="68" spans="5:38" x14ac:dyDescent="0.25">
      <c r="E68" s="35"/>
      <c r="F68" s="53"/>
      <c r="G68" s="54"/>
      <c r="H68" s="35"/>
      <c r="I68" s="55"/>
      <c r="J68" s="55"/>
      <c r="K68" s="55"/>
      <c r="L68" s="35"/>
      <c r="M68" s="55"/>
      <c r="N68" s="55"/>
      <c r="O68" s="55"/>
      <c r="P68" s="55"/>
      <c r="Q68" s="55"/>
      <c r="R68" s="35"/>
      <c r="S68" s="55">
        <v>247.381847715736</v>
      </c>
      <c r="T68" s="55">
        <v>939.30600666243652</v>
      </c>
      <c r="U68" s="55">
        <f t="shared" si="20"/>
        <v>1186.6878543781725</v>
      </c>
      <c r="V68" s="55"/>
      <c r="W68" s="55"/>
      <c r="X68" s="35"/>
      <c r="Y68" s="55"/>
      <c r="Z68" s="55"/>
      <c r="AA68" s="55"/>
      <c r="AB68" s="55"/>
      <c r="AC68" s="55"/>
      <c r="AD68" s="35"/>
      <c r="AE68" s="55"/>
      <c r="AF68" s="55"/>
      <c r="AG68" s="55"/>
      <c r="AH68" s="55"/>
      <c r="AI68" s="55"/>
      <c r="AJ68" s="35"/>
      <c r="AK68" s="55"/>
      <c r="AL68" s="55"/>
    </row>
    <row r="69" spans="5:38" x14ac:dyDescent="0.25">
      <c r="E69" s="35"/>
      <c r="F69" s="53"/>
      <c r="G69" s="54"/>
      <c r="H69" s="35"/>
      <c r="I69" s="55"/>
      <c r="J69" s="55"/>
      <c r="K69" s="55"/>
      <c r="L69" s="35"/>
      <c r="M69" s="55"/>
      <c r="N69" s="55"/>
      <c r="O69" s="55"/>
      <c r="P69" s="55"/>
      <c r="Q69" s="55"/>
      <c r="R69" s="35"/>
      <c r="S69" s="55">
        <v>228.33482233502531</v>
      </c>
      <c r="T69" s="55">
        <v>864.85816656091367</v>
      </c>
      <c r="U69" s="55">
        <f t="shared" si="20"/>
        <v>1093.1929888959389</v>
      </c>
      <c r="V69" s="55"/>
      <c r="W69" s="55"/>
      <c r="X69" s="35"/>
      <c r="Y69" s="55"/>
      <c r="Z69" s="55"/>
      <c r="AA69" s="55"/>
      <c r="AB69" s="55"/>
      <c r="AC69" s="55"/>
      <c r="AD69" s="35"/>
      <c r="AE69" s="55"/>
      <c r="AF69" s="55"/>
      <c r="AG69" s="55"/>
      <c r="AH69" s="55"/>
      <c r="AI69" s="55"/>
      <c r="AJ69" s="35"/>
      <c r="AK69" s="55"/>
      <c r="AL69" s="55"/>
    </row>
    <row r="70" spans="5:38" x14ac:dyDescent="0.25">
      <c r="E70" s="35"/>
      <c r="F70" s="53"/>
      <c r="G70" s="54"/>
      <c r="H70" s="35"/>
      <c r="I70" s="55"/>
      <c r="J70" s="55"/>
      <c r="K70" s="55"/>
      <c r="L70" s="35"/>
      <c r="M70" s="55"/>
      <c r="N70" s="55"/>
      <c r="O70" s="55"/>
      <c r="P70" s="55"/>
      <c r="Q70" s="55"/>
      <c r="R70" s="35"/>
      <c r="S70" s="55">
        <v>218.81130964466999</v>
      </c>
      <c r="T70" s="55">
        <v>790.41032645939083</v>
      </c>
      <c r="U70" s="55">
        <f t="shared" si="20"/>
        <v>1009.2216361040608</v>
      </c>
      <c r="V70" s="55"/>
      <c r="W70" s="55"/>
      <c r="X70" s="35"/>
      <c r="Y70" s="55"/>
      <c r="Z70" s="55"/>
      <c r="AA70" s="55"/>
      <c r="AB70" s="55"/>
      <c r="AC70" s="55"/>
      <c r="AD70" s="35"/>
      <c r="AE70" s="55"/>
      <c r="AF70" s="55"/>
      <c r="AG70" s="55"/>
      <c r="AH70" s="55"/>
      <c r="AI70" s="55"/>
      <c r="AJ70" s="35"/>
      <c r="AK70" s="55"/>
      <c r="AL70" s="55"/>
    </row>
    <row r="71" spans="5:38" x14ac:dyDescent="0.25">
      <c r="E71" s="35"/>
      <c r="F71" s="53"/>
      <c r="G71" s="54"/>
      <c r="H71" s="35"/>
      <c r="I71" s="55"/>
      <c r="J71" s="55"/>
      <c r="K71" s="55"/>
      <c r="L71" s="35"/>
      <c r="M71" s="55"/>
      <c r="N71" s="55"/>
      <c r="O71" s="55"/>
      <c r="P71" s="55"/>
      <c r="Q71" s="55"/>
      <c r="R71" s="35"/>
      <c r="S71" s="55">
        <v>199.76428426395933</v>
      </c>
      <c r="T71" s="55">
        <v>715.96248635786787</v>
      </c>
      <c r="U71" s="55">
        <f t="shared" si="20"/>
        <v>915.7267706218272</v>
      </c>
      <c r="V71" s="55"/>
      <c r="W71" s="55"/>
      <c r="X71" s="35"/>
      <c r="Y71" s="55"/>
      <c r="Z71" s="55"/>
      <c r="AA71" s="55"/>
      <c r="AB71" s="55"/>
      <c r="AC71" s="55"/>
      <c r="AD71" s="35"/>
      <c r="AE71" s="55"/>
      <c r="AF71" s="55"/>
      <c r="AG71" s="55"/>
      <c r="AH71" s="55"/>
      <c r="AI71" s="55"/>
      <c r="AJ71" s="35"/>
      <c r="AK71" s="55"/>
      <c r="AL71" s="55"/>
    </row>
    <row r="72" spans="5:38" x14ac:dyDescent="0.25">
      <c r="E72" s="35"/>
      <c r="F72" s="53"/>
      <c r="G72" s="54"/>
      <c r="H72" s="35"/>
      <c r="I72" s="55"/>
      <c r="J72" s="55"/>
      <c r="K72" s="55"/>
      <c r="L72" s="35"/>
      <c r="M72" s="55"/>
      <c r="N72" s="55"/>
      <c r="O72" s="55"/>
      <c r="P72" s="55"/>
      <c r="Q72" s="55"/>
      <c r="R72" s="35"/>
      <c r="S72" s="55">
        <v>190.24077157360401</v>
      </c>
      <c r="T72" s="55">
        <v>666.3305929568528</v>
      </c>
      <c r="U72" s="55">
        <f t="shared" si="20"/>
        <v>856.57136453045678</v>
      </c>
      <c r="V72" s="55"/>
      <c r="W72" s="55"/>
      <c r="X72" s="35"/>
      <c r="Y72" s="55"/>
      <c r="Z72" s="55"/>
      <c r="AA72" s="55"/>
      <c r="AB72" s="55"/>
      <c r="AC72" s="55"/>
      <c r="AD72" s="35"/>
      <c r="AE72" s="55"/>
      <c r="AF72" s="55"/>
      <c r="AG72" s="55"/>
      <c r="AH72" s="55"/>
      <c r="AI72" s="55"/>
      <c r="AJ72" s="35"/>
      <c r="AK72" s="55"/>
      <c r="AL72" s="55"/>
    </row>
    <row r="73" spans="5:38" x14ac:dyDescent="0.25">
      <c r="E73" s="35"/>
      <c r="F73" s="53"/>
      <c r="G73" s="54"/>
      <c r="H73" s="35"/>
      <c r="I73" s="55"/>
      <c r="J73" s="55"/>
      <c r="K73" s="55"/>
      <c r="L73" s="35"/>
      <c r="M73" s="55"/>
      <c r="N73" s="55"/>
      <c r="O73" s="55"/>
      <c r="P73" s="55"/>
      <c r="Q73" s="55"/>
      <c r="R73" s="35"/>
      <c r="S73" s="55">
        <v>190.24077157360401</v>
      </c>
      <c r="T73" s="55">
        <v>616.69869955583738</v>
      </c>
      <c r="U73" s="55">
        <f t="shared" si="20"/>
        <v>806.93947112944136</v>
      </c>
      <c r="V73" s="55"/>
      <c r="W73" s="55"/>
      <c r="X73" s="35"/>
      <c r="Y73" s="55"/>
      <c r="Z73" s="55"/>
      <c r="AA73" s="55"/>
      <c r="AB73" s="55"/>
      <c r="AC73" s="55"/>
      <c r="AD73" s="35"/>
      <c r="AE73" s="55"/>
      <c r="AF73" s="55"/>
      <c r="AG73" s="55"/>
      <c r="AH73" s="55"/>
      <c r="AI73" s="55"/>
      <c r="AJ73" s="35"/>
      <c r="AK73" s="55"/>
      <c r="AL73" s="55"/>
    </row>
    <row r="74" spans="5:38" x14ac:dyDescent="0.25">
      <c r="E74" s="35"/>
      <c r="F74" s="53"/>
      <c r="G74" s="54"/>
      <c r="H74" s="35"/>
      <c r="I74" s="55"/>
      <c r="J74" s="55"/>
      <c r="K74" s="55"/>
      <c r="L74" s="35"/>
      <c r="M74" s="55"/>
      <c r="N74" s="55"/>
      <c r="O74" s="55"/>
      <c r="P74" s="55"/>
      <c r="Q74" s="55"/>
      <c r="R74" s="35"/>
      <c r="S74" s="55">
        <v>190.24077157360401</v>
      </c>
      <c r="T74" s="55">
        <v>591.88275285532984</v>
      </c>
      <c r="U74" s="55">
        <f t="shared" si="20"/>
        <v>782.12352442893382</v>
      </c>
      <c r="V74" s="55"/>
      <c r="W74" s="55"/>
      <c r="X74" s="35"/>
      <c r="Y74" s="55"/>
      <c r="Z74" s="55"/>
      <c r="AA74" s="55"/>
      <c r="AB74" s="55"/>
      <c r="AC74" s="55"/>
      <c r="AD74" s="35"/>
      <c r="AE74" s="55"/>
      <c r="AF74" s="55"/>
      <c r="AG74" s="55"/>
      <c r="AH74" s="55"/>
      <c r="AI74" s="55"/>
      <c r="AJ74" s="35"/>
      <c r="AK74" s="55"/>
      <c r="AL74" s="55"/>
    </row>
    <row r="75" spans="5:38" x14ac:dyDescent="0.25">
      <c r="E75" s="35"/>
      <c r="F75" s="53"/>
      <c r="G75" s="54"/>
      <c r="H75" s="35"/>
      <c r="I75" s="55"/>
      <c r="J75" s="55"/>
      <c r="K75" s="55"/>
      <c r="L75" s="35"/>
      <c r="M75" s="55"/>
      <c r="N75" s="55"/>
      <c r="O75" s="55"/>
      <c r="P75" s="55"/>
      <c r="Q75" s="55"/>
      <c r="R75" s="35"/>
      <c r="S75" s="55">
        <v>190.24077157360401</v>
      </c>
      <c r="T75" s="55">
        <v>567.0668061548223</v>
      </c>
      <c r="U75" s="55">
        <f t="shared" si="20"/>
        <v>757.30757772842628</v>
      </c>
      <c r="V75" s="55"/>
      <c r="W75" s="55"/>
      <c r="X75" s="35"/>
      <c r="Y75" s="55"/>
      <c r="Z75" s="55"/>
      <c r="AA75" s="55"/>
      <c r="AB75" s="55"/>
      <c r="AC75" s="55"/>
      <c r="AD75" s="35"/>
      <c r="AE75" s="55"/>
      <c r="AF75" s="55"/>
      <c r="AG75" s="55"/>
      <c r="AH75" s="55"/>
      <c r="AI75" s="55"/>
      <c r="AJ75" s="35"/>
      <c r="AK75" s="55"/>
      <c r="AL75" s="55"/>
    </row>
    <row r="76" spans="5:38" x14ac:dyDescent="0.25">
      <c r="E76" s="35"/>
      <c r="F76" s="53"/>
      <c r="G76" s="54"/>
      <c r="H76" s="35"/>
      <c r="I76" s="55"/>
      <c r="J76" s="55"/>
      <c r="K76" s="55"/>
      <c r="L76" s="35"/>
      <c r="M76" s="55"/>
      <c r="N76" s="55"/>
      <c r="O76" s="55"/>
      <c r="P76" s="55"/>
      <c r="Q76" s="55"/>
      <c r="R76" s="35"/>
      <c r="S76" s="55">
        <v>190.24077157360401</v>
      </c>
      <c r="T76" s="55">
        <v>567.0668061548223</v>
      </c>
      <c r="U76" s="55">
        <f t="shared" si="20"/>
        <v>757.30757772842628</v>
      </c>
      <c r="V76" s="55"/>
      <c r="W76" s="55"/>
      <c r="X76" s="35"/>
      <c r="Y76" s="55"/>
      <c r="Z76" s="55"/>
      <c r="AA76" s="55"/>
      <c r="AB76" s="55"/>
      <c r="AC76" s="55"/>
      <c r="AD76" s="35"/>
      <c r="AE76" s="55"/>
      <c r="AF76" s="55"/>
      <c r="AG76" s="55"/>
      <c r="AH76" s="55"/>
      <c r="AI76" s="55"/>
      <c r="AJ76" s="35"/>
      <c r="AK76" s="55"/>
      <c r="AL76" s="55"/>
    </row>
    <row r="77" spans="5:38" x14ac:dyDescent="0.25">
      <c r="E77" s="35"/>
      <c r="F77" s="53"/>
      <c r="G77" s="54"/>
      <c r="H77" s="35"/>
      <c r="I77" s="55"/>
      <c r="J77" s="55"/>
      <c r="K77" s="55"/>
      <c r="L77" s="35"/>
      <c r="M77" s="55"/>
      <c r="N77" s="55"/>
      <c r="O77" s="55"/>
      <c r="P77" s="55"/>
      <c r="Q77" s="55"/>
      <c r="R77" s="35"/>
      <c r="S77" s="55">
        <v>199.76428426395933</v>
      </c>
      <c r="T77" s="55">
        <v>567.0668061548223</v>
      </c>
      <c r="U77" s="55">
        <f t="shared" si="20"/>
        <v>766.83109041878163</v>
      </c>
      <c r="V77" s="55"/>
      <c r="W77" s="55"/>
      <c r="X77" s="35"/>
      <c r="Y77" s="55"/>
      <c r="Z77" s="55"/>
      <c r="AA77" s="55"/>
      <c r="AB77" s="55"/>
      <c r="AC77" s="55"/>
      <c r="AD77" s="35"/>
      <c r="AE77" s="55"/>
      <c r="AF77" s="55"/>
      <c r="AG77" s="55"/>
      <c r="AH77" s="55"/>
      <c r="AI77" s="55"/>
      <c r="AJ77" s="35"/>
      <c r="AK77" s="55"/>
      <c r="AL77" s="55"/>
    </row>
    <row r="78" spans="5:38" x14ac:dyDescent="0.25">
      <c r="E78" s="35"/>
      <c r="F78" s="53"/>
      <c r="G78" s="54"/>
      <c r="H78" s="35"/>
      <c r="I78" s="55"/>
      <c r="J78" s="55"/>
      <c r="K78" s="55"/>
      <c r="L78" s="35"/>
      <c r="M78" s="55"/>
      <c r="N78" s="55"/>
      <c r="O78" s="55"/>
      <c r="P78" s="55"/>
      <c r="Q78" s="55"/>
      <c r="R78" s="35"/>
      <c r="S78" s="55">
        <v>209.28779695431467</v>
      </c>
      <c r="T78" s="55">
        <v>591.88275285532984</v>
      </c>
      <c r="U78" s="55">
        <f t="shared" si="20"/>
        <v>801.17054980964451</v>
      </c>
      <c r="V78" s="55"/>
      <c r="W78" s="55"/>
      <c r="X78" s="35"/>
      <c r="Y78" s="55"/>
      <c r="Z78" s="55"/>
      <c r="AA78" s="55"/>
      <c r="AB78" s="55"/>
      <c r="AC78" s="55"/>
      <c r="AD78" s="35"/>
      <c r="AE78" s="55"/>
      <c r="AF78" s="55"/>
      <c r="AG78" s="55"/>
      <c r="AH78" s="55"/>
      <c r="AI78" s="55"/>
      <c r="AJ78" s="35"/>
      <c r="AK78" s="55"/>
      <c r="AL78" s="55"/>
    </row>
    <row r="79" spans="5:38" x14ac:dyDescent="0.25">
      <c r="E79" s="35"/>
      <c r="F79" s="53"/>
      <c r="G79" s="54"/>
      <c r="H79" s="35"/>
      <c r="I79" s="55"/>
      <c r="J79" s="55"/>
      <c r="K79" s="55"/>
      <c r="L79" s="35"/>
      <c r="M79" s="55"/>
      <c r="N79" s="55"/>
      <c r="O79" s="55"/>
      <c r="P79" s="55"/>
      <c r="Q79" s="55"/>
      <c r="R79" s="35"/>
      <c r="S79" s="55">
        <v>228.33482233502531</v>
      </c>
      <c r="T79" s="55">
        <v>616.69869955583738</v>
      </c>
      <c r="U79" s="55">
        <f t="shared" si="20"/>
        <v>845.03352189086263</v>
      </c>
      <c r="V79" s="55"/>
      <c r="W79" s="55"/>
      <c r="X79" s="35"/>
      <c r="Y79" s="55"/>
      <c r="Z79" s="55"/>
      <c r="AA79" s="55"/>
      <c r="AB79" s="55"/>
      <c r="AC79" s="55"/>
      <c r="AD79" s="35"/>
      <c r="AE79" s="55"/>
      <c r="AF79" s="55"/>
      <c r="AG79" s="55"/>
      <c r="AH79" s="55"/>
      <c r="AI79" s="55"/>
      <c r="AJ79" s="35"/>
      <c r="AK79" s="55"/>
      <c r="AL79" s="55"/>
    </row>
    <row r="80" spans="5:38" x14ac:dyDescent="0.25">
      <c r="E80" s="35"/>
      <c r="F80" s="53"/>
      <c r="G80" s="54"/>
      <c r="H80" s="35"/>
      <c r="I80" s="55"/>
      <c r="J80" s="55"/>
      <c r="K80" s="55"/>
      <c r="L80" s="35"/>
      <c r="M80" s="55"/>
      <c r="N80" s="55"/>
      <c r="O80" s="55"/>
      <c r="P80" s="55"/>
      <c r="Q80" s="55"/>
      <c r="R80" s="35"/>
      <c r="S80" s="55">
        <v>247.381847715736</v>
      </c>
      <c r="T80" s="55">
        <v>691.14653965736034</v>
      </c>
      <c r="U80" s="55">
        <f t="shared" si="20"/>
        <v>938.52838737309639</v>
      </c>
      <c r="V80" s="55"/>
      <c r="W80" s="55"/>
      <c r="X80" s="35"/>
      <c r="Y80" s="55"/>
      <c r="Z80" s="55"/>
      <c r="AA80" s="55"/>
      <c r="AB80" s="55"/>
      <c r="AC80" s="55"/>
      <c r="AD80" s="35"/>
      <c r="AE80" s="55"/>
      <c r="AF80" s="55"/>
      <c r="AG80" s="55"/>
      <c r="AH80" s="55"/>
      <c r="AI80" s="55"/>
      <c r="AJ80" s="35"/>
      <c r="AK80" s="55"/>
      <c r="AL80" s="55"/>
    </row>
    <row r="81" spans="5:38" x14ac:dyDescent="0.25">
      <c r="E81" s="35"/>
      <c r="F81" s="53"/>
      <c r="G81" s="54"/>
      <c r="H81" s="35"/>
      <c r="I81" s="55"/>
      <c r="J81" s="55"/>
      <c r="K81" s="55"/>
      <c r="L81" s="35"/>
      <c r="M81" s="55"/>
      <c r="N81" s="55"/>
      <c r="O81" s="55"/>
      <c r="P81" s="55"/>
      <c r="Q81" s="55"/>
      <c r="R81" s="35"/>
      <c r="S81" s="55">
        <v>256.90536040609129</v>
      </c>
      <c r="T81" s="55">
        <v>790.41032645939083</v>
      </c>
      <c r="U81" s="55">
        <f t="shared" si="20"/>
        <v>1047.3156868654821</v>
      </c>
      <c r="V81" s="55"/>
      <c r="W81" s="55"/>
      <c r="X81" s="35"/>
      <c r="Y81" s="55"/>
      <c r="Z81" s="55"/>
      <c r="AA81" s="55"/>
      <c r="AB81" s="55"/>
      <c r="AC81" s="55"/>
      <c r="AD81" s="35"/>
      <c r="AE81" s="55"/>
      <c r="AF81" s="55"/>
      <c r="AG81" s="55"/>
      <c r="AH81" s="55"/>
      <c r="AI81" s="55"/>
      <c r="AJ81" s="35"/>
      <c r="AK81" s="55"/>
      <c r="AL81" s="55"/>
    </row>
    <row r="82" spans="5:38" x14ac:dyDescent="0.25">
      <c r="E82" s="35"/>
      <c r="F82" s="53"/>
      <c r="G82" s="54"/>
      <c r="H82" s="35"/>
      <c r="I82" s="55"/>
      <c r="J82" s="55"/>
      <c r="K82" s="55"/>
      <c r="L82" s="35"/>
      <c r="M82" s="55"/>
      <c r="N82" s="55"/>
      <c r="O82" s="55"/>
      <c r="P82" s="55"/>
      <c r="Q82" s="55"/>
      <c r="R82" s="35"/>
      <c r="S82" s="55">
        <v>275.95238578680198</v>
      </c>
      <c r="T82" s="55">
        <v>939.30600666243652</v>
      </c>
      <c r="U82" s="55">
        <f t="shared" si="20"/>
        <v>1215.2583924492385</v>
      </c>
      <c r="V82" s="55"/>
      <c r="W82" s="55"/>
      <c r="X82" s="35"/>
      <c r="Y82" s="55"/>
      <c r="Z82" s="55"/>
      <c r="AA82" s="55"/>
      <c r="AB82" s="55"/>
      <c r="AC82" s="55"/>
      <c r="AD82" s="35"/>
      <c r="AE82" s="55"/>
      <c r="AF82" s="55"/>
      <c r="AG82" s="55"/>
      <c r="AH82" s="55"/>
      <c r="AI82" s="55"/>
      <c r="AJ82" s="35"/>
      <c r="AK82" s="55"/>
      <c r="AL82" s="55"/>
    </row>
    <row r="83" spans="5:38" x14ac:dyDescent="0.25">
      <c r="E83" s="35"/>
      <c r="F83" s="53"/>
      <c r="G83" s="54"/>
      <c r="H83" s="35"/>
      <c r="I83" s="55"/>
      <c r="J83" s="55"/>
      <c r="K83" s="55"/>
      <c r="L83" s="35"/>
      <c r="M83" s="55"/>
      <c r="N83" s="55"/>
      <c r="O83" s="55"/>
      <c r="P83" s="55"/>
      <c r="Q83" s="55"/>
      <c r="R83" s="35"/>
      <c r="S83" s="55">
        <v>294.99941116751262</v>
      </c>
      <c r="T83" s="55">
        <v>1088.2016868654823</v>
      </c>
      <c r="U83" s="55">
        <f t="shared" si="20"/>
        <v>1383.2010980329949</v>
      </c>
      <c r="V83" s="55"/>
      <c r="W83" s="55"/>
      <c r="X83" s="35"/>
      <c r="Y83" s="55"/>
      <c r="Z83" s="55"/>
      <c r="AA83" s="55"/>
      <c r="AB83" s="55"/>
      <c r="AC83" s="55"/>
      <c r="AD83" s="35"/>
      <c r="AE83" s="55"/>
      <c r="AF83" s="55"/>
      <c r="AG83" s="55"/>
      <c r="AH83" s="55"/>
      <c r="AI83" s="55"/>
      <c r="AJ83" s="35"/>
      <c r="AK83" s="55"/>
      <c r="AL83" s="55"/>
    </row>
    <row r="84" spans="5:38" x14ac:dyDescent="0.25">
      <c r="E84" s="35"/>
      <c r="F84" s="53"/>
      <c r="G84" s="54"/>
      <c r="H84" s="35"/>
      <c r="I84" s="55"/>
      <c r="J84" s="55"/>
      <c r="K84" s="55"/>
      <c r="L84" s="35"/>
      <c r="M84" s="55"/>
      <c r="N84" s="55"/>
      <c r="O84" s="55"/>
      <c r="P84" s="55"/>
      <c r="Q84" s="55"/>
      <c r="R84" s="35"/>
      <c r="S84" s="55">
        <v>304.52292385786797</v>
      </c>
      <c r="T84" s="55">
        <v>1237.0973670685278</v>
      </c>
      <c r="U84" s="55">
        <f t="shared" si="20"/>
        <v>1541.6202909263957</v>
      </c>
      <c r="V84" s="55"/>
      <c r="W84" s="55"/>
      <c r="X84" s="35"/>
      <c r="Y84" s="55"/>
      <c r="Z84" s="55"/>
      <c r="AA84" s="55"/>
      <c r="AB84" s="55"/>
      <c r="AC84" s="55"/>
      <c r="AD84" s="35"/>
      <c r="AE84" s="55"/>
      <c r="AF84" s="55"/>
      <c r="AG84" s="55"/>
      <c r="AH84" s="55"/>
      <c r="AI84" s="55"/>
      <c r="AJ84" s="35"/>
      <c r="AK84" s="55"/>
      <c r="AL84" s="55"/>
    </row>
    <row r="85" spans="5:38" x14ac:dyDescent="0.25">
      <c r="E85" s="35"/>
      <c r="F85" s="53"/>
      <c r="G85" s="54"/>
      <c r="H85" s="35"/>
      <c r="I85" s="55"/>
      <c r="J85" s="55"/>
      <c r="K85" s="55"/>
      <c r="L85" s="35"/>
      <c r="M85" s="55"/>
      <c r="N85" s="55"/>
      <c r="O85" s="55"/>
      <c r="P85" s="55"/>
      <c r="Q85" s="55"/>
      <c r="R85" s="35"/>
      <c r="S85" s="55">
        <v>314.04643654822331</v>
      </c>
      <c r="T85" s="55">
        <v>1336.3611538705584</v>
      </c>
      <c r="U85" s="55">
        <f t="shared" si="20"/>
        <v>1650.4075904187816</v>
      </c>
      <c r="V85" s="55"/>
      <c r="W85" s="55"/>
      <c r="X85" s="35"/>
      <c r="Y85" s="55"/>
      <c r="Z85" s="55"/>
      <c r="AA85" s="55"/>
      <c r="AB85" s="55"/>
      <c r="AC85" s="55"/>
      <c r="AD85" s="35"/>
      <c r="AE85" s="55"/>
      <c r="AF85" s="55"/>
      <c r="AG85" s="55"/>
      <c r="AH85" s="55"/>
      <c r="AI85" s="55"/>
      <c r="AJ85" s="35"/>
      <c r="AK85" s="55"/>
      <c r="AL85" s="55"/>
    </row>
    <row r="86" spans="5:38" x14ac:dyDescent="0.25">
      <c r="E86" s="35"/>
      <c r="F86" s="53"/>
      <c r="G86" s="54"/>
      <c r="H86" s="35"/>
      <c r="I86" s="55"/>
      <c r="J86" s="55"/>
      <c r="K86" s="55"/>
      <c r="L86" s="35"/>
      <c r="M86" s="55"/>
      <c r="N86" s="55"/>
      <c r="O86" s="55"/>
      <c r="P86" s="55"/>
      <c r="Q86" s="55"/>
      <c r="R86" s="35"/>
      <c r="S86" s="55">
        <v>314.04643654822331</v>
      </c>
      <c r="T86" s="55">
        <v>1361.1771005710659</v>
      </c>
      <c r="U86" s="55">
        <f t="shared" si="20"/>
        <v>1675.2235371192892</v>
      </c>
      <c r="V86" s="55"/>
      <c r="W86" s="55"/>
      <c r="X86" s="35"/>
      <c r="Y86" s="55"/>
      <c r="Z86" s="55"/>
      <c r="AA86" s="55"/>
      <c r="AB86" s="55"/>
      <c r="AC86" s="55"/>
      <c r="AD86" s="35"/>
      <c r="AE86" s="55"/>
      <c r="AF86" s="55"/>
      <c r="AG86" s="55"/>
      <c r="AH86" s="55"/>
      <c r="AI86" s="55"/>
      <c r="AJ86" s="35"/>
      <c r="AK86" s="55"/>
      <c r="AL86" s="55"/>
    </row>
    <row r="87" spans="5:38" x14ac:dyDescent="0.25">
      <c r="E87" s="35"/>
      <c r="F87" s="53"/>
      <c r="G87" s="54"/>
      <c r="H87" s="35"/>
      <c r="I87" s="55"/>
      <c r="J87" s="55"/>
      <c r="K87" s="55"/>
      <c r="L87" s="35"/>
      <c r="M87" s="55"/>
      <c r="N87" s="55"/>
      <c r="O87" s="55"/>
      <c r="P87" s="55"/>
      <c r="Q87" s="55"/>
      <c r="R87" s="35"/>
      <c r="S87" s="55">
        <v>314.04643654822331</v>
      </c>
      <c r="T87" s="55">
        <v>1336.3611538705584</v>
      </c>
      <c r="U87" s="55">
        <f t="shared" si="20"/>
        <v>1650.4075904187816</v>
      </c>
      <c r="V87" s="55"/>
      <c r="W87" s="55"/>
      <c r="X87" s="35"/>
      <c r="Y87" s="55"/>
      <c r="Z87" s="55"/>
      <c r="AA87" s="55"/>
      <c r="AB87" s="55"/>
      <c r="AC87" s="55"/>
      <c r="AD87" s="35"/>
      <c r="AE87" s="55"/>
      <c r="AF87" s="55"/>
      <c r="AG87" s="55"/>
      <c r="AH87" s="55"/>
      <c r="AI87" s="55"/>
      <c r="AJ87" s="35"/>
      <c r="AK87" s="55"/>
      <c r="AL87" s="55"/>
    </row>
    <row r="88" spans="5:38" x14ac:dyDescent="0.25">
      <c r="S88" s="1">
        <v>304.52292385786797</v>
      </c>
      <c r="T88" s="1">
        <v>1286.7292604695433</v>
      </c>
      <c r="U88" s="55">
        <f t="shared" si="20"/>
        <v>1591.2521843274112</v>
      </c>
      <c r="AA88" s="48"/>
      <c r="AB88" s="48"/>
      <c r="AC88" s="48"/>
      <c r="AG88" s="48"/>
      <c r="AH88" s="48"/>
      <c r="AI88" s="48"/>
    </row>
    <row r="89" spans="5:38" x14ac:dyDescent="0.25">
      <c r="S89" s="1">
        <v>285.47589847715733</v>
      </c>
      <c r="T89" s="1">
        <v>1187.4654736675125</v>
      </c>
      <c r="U89" s="55">
        <f t="shared" si="20"/>
        <v>1472.9413721446699</v>
      </c>
      <c r="AA89" s="48"/>
      <c r="AB89" s="48"/>
      <c r="AC89" s="48"/>
      <c r="AG89" s="48"/>
      <c r="AH89" s="48"/>
      <c r="AI89" s="48"/>
    </row>
  </sheetData>
  <sheetProtection algorithmName="SHA-512" hashValue="Keqtj8HPtEg2J1PsPSazBYMII3L2L4SklaZLj65g0g8qmQ3xaDduUNJ39715OU+p9t7e52RvuWDo2r5IQtT5PA==" saltValue="Fdpgj6kwr081TL/3mXHSxg==" spinCount="100000" sheet="1" objects="1" scenarios="1"/>
  <mergeCells count="12">
    <mergeCell ref="E7:AL7"/>
    <mergeCell ref="I8:N8"/>
    <mergeCell ref="O8:T8"/>
    <mergeCell ref="U8:Z8"/>
    <mergeCell ref="AA8:AF8"/>
    <mergeCell ref="AG8:AL8"/>
    <mergeCell ref="E37:AL37"/>
    <mergeCell ref="I38:N38"/>
    <mergeCell ref="O38:T38"/>
    <mergeCell ref="U38:Z38"/>
    <mergeCell ref="AA38:AF38"/>
    <mergeCell ref="AG38:AL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C23" sqref="C23"/>
    </sheetView>
  </sheetViews>
  <sheetFormatPr baseColWidth="10" defaultRowHeight="15" x14ac:dyDescent="0.25"/>
  <cols>
    <col min="1" max="16384" width="11.42578125" style="1"/>
  </cols>
  <sheetData>
    <row r="1" spans="1:7" x14ac:dyDescent="0.25">
      <c r="A1" s="32" t="s">
        <v>37</v>
      </c>
      <c r="B1" s="32" t="s">
        <v>39</v>
      </c>
      <c r="C1" s="32" t="s">
        <v>40</v>
      </c>
      <c r="D1" s="32" t="s">
        <v>41</v>
      </c>
      <c r="E1" s="32" t="s">
        <v>42</v>
      </c>
      <c r="F1" s="32" t="s">
        <v>43</v>
      </c>
      <c r="G1" s="32" t="s">
        <v>44</v>
      </c>
    </row>
    <row r="2" spans="1:7" x14ac:dyDescent="0.25">
      <c r="A2" s="31" t="s">
        <v>38</v>
      </c>
      <c r="B2" s="31">
        <v>4</v>
      </c>
      <c r="C2" s="31">
        <v>225</v>
      </c>
      <c r="D2" s="31">
        <v>105</v>
      </c>
      <c r="E2" s="31">
        <f>B2*C2</f>
        <v>900</v>
      </c>
      <c r="F2" s="31">
        <f>B2*D2</f>
        <v>420</v>
      </c>
      <c r="G2" s="31">
        <f>E2+F2</f>
        <v>1320</v>
      </c>
    </row>
  </sheetData>
  <sheetProtection algorithmName="SHA-512" hashValue="bDQ8nfYhStJgXV6PAauLX9LDUFT0tES2uTwnLTBA8rg0aHi00s77vwzP9L6xlKdnnwU604S70lXGXjjsulahhQ==" saltValue="+AK8DJfkTqCNOvn7p0B8r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workbookViewId="0">
      <selection activeCell="C23" sqref="C23"/>
    </sheetView>
  </sheetViews>
  <sheetFormatPr baseColWidth="10" defaultRowHeight="15" x14ac:dyDescent="0.25"/>
  <cols>
    <col min="1" max="1" width="11.42578125" style="1"/>
    <col min="2" max="2" width="33" style="1" bestFit="1" customWidth="1"/>
    <col min="3" max="3" width="17.28515625" style="1" bestFit="1" customWidth="1"/>
    <col min="4" max="16384" width="11.42578125" style="1"/>
  </cols>
  <sheetData>
    <row r="3" spans="2:5" x14ac:dyDescent="0.25">
      <c r="B3" s="1" t="s">
        <v>49</v>
      </c>
    </row>
    <row r="6" spans="2:5" x14ac:dyDescent="0.25">
      <c r="B6" s="30" t="s">
        <v>45</v>
      </c>
      <c r="C6" s="30" t="s">
        <v>46</v>
      </c>
      <c r="D6" s="30" t="s">
        <v>47</v>
      </c>
      <c r="E6" s="30" t="s">
        <v>48</v>
      </c>
    </row>
    <row r="7" spans="2:5" x14ac:dyDescent="0.25">
      <c r="B7" s="31">
        <v>15</v>
      </c>
      <c r="C7" s="31">
        <v>25</v>
      </c>
      <c r="D7" s="31">
        <f>B7*C7</f>
        <v>375</v>
      </c>
      <c r="E7" s="31">
        <f>D7*3.412</f>
        <v>1279.5</v>
      </c>
    </row>
  </sheetData>
  <sheetProtection algorithmName="SHA-512" hashValue="oMmXc058+CgMOm+PzmCK4Yg8qBAzDqiPnCy1C9NV/jSFHUu1J04tyEuw76CoMRyrB9DvPte4e6yQm2BQNcocRw==" saltValue="kop4M1o0pmJK5IBnk8eHx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9"/>
  <sheetViews>
    <sheetView workbookViewId="0">
      <selection activeCell="C23" sqref="C23"/>
    </sheetView>
  </sheetViews>
  <sheetFormatPr baseColWidth="10" defaultRowHeight="15" x14ac:dyDescent="0.25"/>
  <cols>
    <col min="1" max="16384" width="11.42578125" style="1"/>
  </cols>
  <sheetData>
    <row r="3" spans="3:5" x14ac:dyDescent="0.25">
      <c r="D3" s="26" t="s">
        <v>50</v>
      </c>
      <c r="E3" s="26"/>
    </row>
    <row r="4" spans="3:5" x14ac:dyDescent="0.25">
      <c r="C4" s="27" t="s">
        <v>51</v>
      </c>
      <c r="D4" s="27" t="s">
        <v>52</v>
      </c>
      <c r="E4" s="27" t="s">
        <v>53</v>
      </c>
    </row>
    <row r="5" spans="3:5" x14ac:dyDescent="0.25">
      <c r="C5" s="19" t="s">
        <v>54</v>
      </c>
      <c r="D5" s="19">
        <v>900</v>
      </c>
      <c r="E5" s="28">
        <f>D5*3.412</f>
        <v>3070.7999999999997</v>
      </c>
    </row>
    <row r="6" spans="3:5" x14ac:dyDescent="0.25">
      <c r="C6" s="19" t="s">
        <v>55</v>
      </c>
      <c r="D6" s="19">
        <v>150</v>
      </c>
      <c r="E6" s="28">
        <f>D6*3.412</f>
        <v>511.8</v>
      </c>
    </row>
    <row r="7" spans="3:5" x14ac:dyDescent="0.25">
      <c r="C7" s="19" t="s">
        <v>71</v>
      </c>
      <c r="D7" s="19">
        <v>300</v>
      </c>
      <c r="E7" s="28">
        <f>D7*3.412</f>
        <v>1023.6</v>
      </c>
    </row>
    <row r="8" spans="3:5" x14ac:dyDescent="0.25">
      <c r="C8" s="19" t="s">
        <v>56</v>
      </c>
      <c r="D8" s="19">
        <v>250</v>
      </c>
      <c r="E8" s="28">
        <f>D8*3.412</f>
        <v>853</v>
      </c>
    </row>
    <row r="9" spans="3:5" x14ac:dyDescent="0.25">
      <c r="E9" s="29">
        <f>SUM(E5:E8)</f>
        <v>5459.2</v>
      </c>
    </row>
  </sheetData>
  <sheetProtection algorithmName="SHA-512" hashValue="NVHXjeGzZe0Cl1Ms0gQZeSBSjvWPOXqYwR8Clzy8byfO5IOecLIeGVTnp4U1J7mOieCl8EDIMOBGJKQ2aL3Y1Q==" saltValue="+Tl+PHWFu4qhC/SOy5WFeA==" spinCount="100000" sheet="1" objects="1" scenarios="1"/>
  <mergeCells count="1">
    <mergeCell ref="D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7"/>
  <sheetViews>
    <sheetView tabSelected="1" topLeftCell="A19" zoomScale="85" zoomScaleNormal="85" workbookViewId="0">
      <selection activeCell="C23" sqref="C23"/>
    </sheetView>
  </sheetViews>
  <sheetFormatPr baseColWidth="10" defaultRowHeight="15" x14ac:dyDescent="0.25"/>
  <cols>
    <col min="1" max="1" width="14" style="1" customWidth="1"/>
    <col min="2" max="2" width="7.85546875" style="1" customWidth="1"/>
    <col min="3" max="3" width="9.28515625" style="1" bestFit="1" customWidth="1"/>
    <col min="4" max="4" width="10.140625" style="1" customWidth="1"/>
    <col min="5" max="5" width="10.7109375" style="1" bestFit="1" customWidth="1"/>
    <col min="6" max="6" width="8.85546875" style="1" bestFit="1" customWidth="1"/>
    <col min="7" max="7" width="10.42578125" style="1" bestFit="1" customWidth="1"/>
    <col min="8" max="8" width="13.28515625" style="1" bestFit="1" customWidth="1"/>
    <col min="9" max="9" width="8.85546875" style="1" bestFit="1" customWidth="1"/>
    <col min="10" max="10" width="13.140625" style="1" bestFit="1" customWidth="1"/>
    <col min="11" max="11" width="11.42578125" style="1"/>
    <col min="12" max="12" width="14.42578125" style="1" customWidth="1"/>
    <col min="13" max="13" width="9.140625" style="1" customWidth="1"/>
    <col min="14" max="14" width="10.28515625" style="1" customWidth="1"/>
    <col min="15" max="15" width="8.85546875" style="1" customWidth="1"/>
    <col min="16" max="17" width="11.42578125" style="1"/>
    <col min="18" max="18" width="9.85546875" style="1" customWidth="1"/>
    <col min="19" max="19" width="13.28515625" style="1" bestFit="1" customWidth="1"/>
    <col min="20" max="20" width="11.42578125" style="1"/>
    <col min="21" max="21" width="13.140625" style="1" bestFit="1" customWidth="1"/>
    <col min="22" max="16384" width="11.42578125" style="1"/>
  </cols>
  <sheetData>
    <row r="2" spans="2:21" x14ac:dyDescent="0.25">
      <c r="B2" s="18" t="s">
        <v>91</v>
      </c>
      <c r="C2" s="18"/>
      <c r="D2" s="18"/>
      <c r="E2" s="18"/>
      <c r="F2" s="18"/>
      <c r="G2" s="18"/>
      <c r="H2" s="18"/>
      <c r="I2" s="18"/>
      <c r="J2" s="18"/>
      <c r="M2" s="18" t="s">
        <v>92</v>
      </c>
      <c r="N2" s="18"/>
      <c r="O2" s="18"/>
      <c r="P2" s="18"/>
      <c r="Q2" s="18"/>
      <c r="R2" s="18"/>
      <c r="S2" s="18"/>
      <c r="T2" s="18"/>
      <c r="U2" s="18"/>
    </row>
    <row r="3" spans="2:21" x14ac:dyDescent="0.25">
      <c r="B3" s="19" t="s">
        <v>14</v>
      </c>
      <c r="C3" s="19" t="s">
        <v>72</v>
      </c>
      <c r="D3" s="19" t="s">
        <v>73</v>
      </c>
      <c r="E3" s="19" t="s">
        <v>74</v>
      </c>
      <c r="F3" s="19" t="s">
        <v>75</v>
      </c>
      <c r="G3" s="19" t="s">
        <v>76</v>
      </c>
      <c r="H3" s="19" t="s">
        <v>77</v>
      </c>
      <c r="I3" s="19" t="s">
        <v>78</v>
      </c>
      <c r="J3" s="19" t="s">
        <v>79</v>
      </c>
      <c r="M3" s="19" t="s">
        <v>14</v>
      </c>
      <c r="N3" s="19" t="s">
        <v>72</v>
      </c>
      <c r="O3" s="19" t="s">
        <v>73</v>
      </c>
      <c r="P3" s="19" t="s">
        <v>74</v>
      </c>
      <c r="Q3" s="19" t="s">
        <v>75</v>
      </c>
      <c r="R3" s="19" t="s">
        <v>76</v>
      </c>
      <c r="S3" s="19" t="s">
        <v>77</v>
      </c>
      <c r="T3" s="19" t="s">
        <v>78</v>
      </c>
      <c r="U3" s="19" t="s">
        <v>79</v>
      </c>
    </row>
    <row r="4" spans="2:21" x14ac:dyDescent="0.25">
      <c r="B4" s="20">
        <v>4.1666666666666664E-2</v>
      </c>
      <c r="C4" s="21">
        <v>1987.0913631639733</v>
      </c>
      <c r="D4" s="22">
        <v>-6243.9347999999909</v>
      </c>
      <c r="E4" s="19">
        <v>2609.0148810055221</v>
      </c>
      <c r="F4" s="19">
        <v>1388.970019352792</v>
      </c>
      <c r="G4" s="19">
        <v>1320</v>
      </c>
      <c r="H4" s="19">
        <v>1279.5</v>
      </c>
      <c r="I4" s="19">
        <v>5459.2</v>
      </c>
      <c r="J4" s="23">
        <f>SUM(C4:I4)</f>
        <v>7799.8414635222962</v>
      </c>
      <c r="M4" s="20">
        <v>4.1666666666666664E-2</v>
      </c>
      <c r="N4" s="24">
        <v>1966.9369336027717</v>
      </c>
      <c r="O4" s="22">
        <v>-4407.9685714285679</v>
      </c>
      <c r="P4" s="19">
        <v>2609.0148810055221</v>
      </c>
      <c r="Q4" s="19">
        <v>1388.970019352792</v>
      </c>
      <c r="R4" s="19">
        <v>1320</v>
      </c>
      <c r="S4" s="19">
        <v>1279.5</v>
      </c>
      <c r="T4" s="19">
        <v>5459.2</v>
      </c>
      <c r="U4" s="19">
        <f>SUM(N4:T4)</f>
        <v>9615.6532625325162</v>
      </c>
    </row>
    <row r="5" spans="2:21" x14ac:dyDescent="0.25">
      <c r="B5" s="20">
        <v>8.3333333333333329E-2</v>
      </c>
      <c r="C5" s="21">
        <v>1326.473949769053</v>
      </c>
      <c r="D5" s="22">
        <v>-10600.966800000002</v>
      </c>
      <c r="E5" s="19">
        <v>2218.8576359999997</v>
      </c>
      <c r="F5" s="19">
        <v>1270.6592071700506</v>
      </c>
      <c r="G5" s="19">
        <v>1320</v>
      </c>
      <c r="H5" s="19">
        <v>1279.5</v>
      </c>
      <c r="I5" s="19">
        <v>5459.2</v>
      </c>
      <c r="J5" s="23">
        <f t="shared" ref="J5:J27" si="0">SUM(C5:I5)</f>
        <v>2273.7239929391017</v>
      </c>
      <c r="M5" s="20">
        <v>8.3333333333333329E-2</v>
      </c>
      <c r="N5" s="24">
        <v>1326.473949769053</v>
      </c>
      <c r="O5" s="22">
        <v>-7327.8572350230424</v>
      </c>
      <c r="P5" s="19">
        <v>2218.8576359999997</v>
      </c>
      <c r="Q5" s="19">
        <v>1270.6592071700506</v>
      </c>
      <c r="R5" s="19">
        <v>1320</v>
      </c>
      <c r="S5" s="19">
        <v>1279.5</v>
      </c>
      <c r="T5" s="19">
        <v>5459.2</v>
      </c>
      <c r="U5" s="19">
        <f t="shared" ref="U5:U27" si="1">SUM(N5:T5)</f>
        <v>5546.8335579160612</v>
      </c>
    </row>
    <row r="6" spans="2:21" x14ac:dyDescent="0.25">
      <c r="B6" s="20">
        <v>0.125</v>
      </c>
      <c r="C6" s="21">
        <v>1029.346025981524</v>
      </c>
      <c r="D6" s="22">
        <v>-13052.7204</v>
      </c>
      <c r="E6" s="19">
        <v>1939.6432727944766</v>
      </c>
      <c r="F6" s="19">
        <v>1186.6878543781725</v>
      </c>
      <c r="G6" s="19">
        <v>1320</v>
      </c>
      <c r="H6" s="19">
        <v>1279.5</v>
      </c>
      <c r="I6" s="19">
        <v>5459.2</v>
      </c>
      <c r="J6" s="23">
        <f t="shared" si="0"/>
        <v>-838.34324684582589</v>
      </c>
      <c r="K6" s="1">
        <f>MAX(D4:D27)</f>
        <v>67840.378800000006</v>
      </c>
      <c r="L6" s="1" t="s">
        <v>89</v>
      </c>
      <c r="M6" s="20">
        <v>0.125</v>
      </c>
      <c r="N6" s="24">
        <v>1029.346025981524</v>
      </c>
      <c r="O6" s="22">
        <v>-9022.6177880184332</v>
      </c>
      <c r="P6" s="19">
        <v>1939.6432727944766</v>
      </c>
      <c r="Q6" s="19">
        <v>1186.6878543781725</v>
      </c>
      <c r="R6" s="19">
        <v>1320</v>
      </c>
      <c r="S6" s="19">
        <v>1279.5</v>
      </c>
      <c r="T6" s="19">
        <v>5459.2</v>
      </c>
      <c r="U6" s="19">
        <f t="shared" si="1"/>
        <v>3191.7593651357392</v>
      </c>
    </row>
    <row r="7" spans="2:21" x14ac:dyDescent="0.25">
      <c r="B7" s="20">
        <v>0.16666666666666699</v>
      </c>
      <c r="C7" s="21">
        <v>1105.4849821016164</v>
      </c>
      <c r="D7" s="22">
        <v>-11324.6772</v>
      </c>
      <c r="E7" s="19">
        <v>1660.4289095889544</v>
      </c>
      <c r="F7" s="19">
        <v>1093.1929888959389</v>
      </c>
      <c r="G7" s="19">
        <v>1320</v>
      </c>
      <c r="H7" s="19">
        <v>1279.5</v>
      </c>
      <c r="I7" s="19">
        <v>5459.2</v>
      </c>
      <c r="J7" s="23">
        <f t="shared" si="0"/>
        <v>593.12968058650858</v>
      </c>
      <c r="K7" s="1">
        <f>MAX(O4:O27)</f>
        <v>50569.655391705062</v>
      </c>
      <c r="L7" s="1" t="s">
        <v>88</v>
      </c>
      <c r="M7" s="20">
        <v>0.16666666666666699</v>
      </c>
      <c r="N7" s="24">
        <v>1329.423088337182</v>
      </c>
      <c r="O7" s="22">
        <v>-6807.1777880184336</v>
      </c>
      <c r="P7" s="19">
        <v>1660.4289095889544</v>
      </c>
      <c r="Q7" s="19">
        <v>1093.1929888959389</v>
      </c>
      <c r="R7" s="19">
        <v>1320</v>
      </c>
      <c r="S7" s="19">
        <v>1279.5</v>
      </c>
      <c r="T7" s="19">
        <v>5459.2</v>
      </c>
      <c r="U7" s="19">
        <f t="shared" si="1"/>
        <v>5334.5671988036411</v>
      </c>
    </row>
    <row r="8" spans="2:21" x14ac:dyDescent="0.25">
      <c r="B8" s="20">
        <v>0.20833333333333401</v>
      </c>
      <c r="C8" s="21">
        <v>539.63133083140792</v>
      </c>
      <c r="D8" s="22">
        <v>-14322.906000000004</v>
      </c>
      <c r="E8" s="19">
        <v>1438.5431459889546</v>
      </c>
      <c r="F8" s="19">
        <v>1009.2216361040608</v>
      </c>
      <c r="G8" s="19">
        <v>1320</v>
      </c>
      <c r="H8" s="19">
        <v>1279.5</v>
      </c>
      <c r="I8" s="19">
        <v>5459.2</v>
      </c>
      <c r="J8" s="23">
        <f t="shared" si="0"/>
        <v>-3276.8098870755812</v>
      </c>
      <c r="K8" s="1">
        <f>K6-K7</f>
        <v>17270.723408294944</v>
      </c>
      <c r="L8" s="1" t="s">
        <v>90</v>
      </c>
      <c r="M8" s="20">
        <v>0.20833333333333401</v>
      </c>
      <c r="N8" s="24">
        <v>763.56943706697371</v>
      </c>
      <c r="O8" s="22">
        <v>-8879.6861751152101</v>
      </c>
      <c r="P8" s="19">
        <v>1438.5431459889546</v>
      </c>
      <c r="Q8" s="19">
        <v>1009.2216361040608</v>
      </c>
      <c r="R8" s="19">
        <v>1320</v>
      </c>
      <c r="S8" s="19">
        <v>1279.5</v>
      </c>
      <c r="T8" s="19">
        <v>5459.2</v>
      </c>
      <c r="U8" s="19">
        <f t="shared" si="1"/>
        <v>2390.3480440447793</v>
      </c>
    </row>
    <row r="9" spans="2:21" x14ac:dyDescent="0.25">
      <c r="B9" s="20">
        <v>0.25</v>
      </c>
      <c r="C9" s="21">
        <v>-11.256410508083196</v>
      </c>
      <c r="D9" s="22">
        <v>-15504.474000000002</v>
      </c>
      <c r="E9" s="19">
        <v>3657.4007819889543</v>
      </c>
      <c r="F9" s="19">
        <v>915.7267706218272</v>
      </c>
      <c r="G9" s="19">
        <v>1320</v>
      </c>
      <c r="H9" s="19">
        <v>1279.5</v>
      </c>
      <c r="I9" s="19">
        <v>5459.2</v>
      </c>
      <c r="J9" s="23">
        <f t="shared" si="0"/>
        <v>-2883.9028578973057</v>
      </c>
      <c r="M9" s="20">
        <v>0.25</v>
      </c>
      <c r="N9" s="23">
        <v>-11.256410508083196</v>
      </c>
      <c r="O9" s="22">
        <v>-10717.378341013828</v>
      </c>
      <c r="P9" s="19">
        <v>3657.4007819889543</v>
      </c>
      <c r="Q9" s="19">
        <v>915.7267706218272</v>
      </c>
      <c r="R9" s="19">
        <v>1320</v>
      </c>
      <c r="S9" s="19">
        <v>1279.5</v>
      </c>
      <c r="T9" s="19">
        <v>5459.2</v>
      </c>
      <c r="U9" s="19">
        <f t="shared" si="1"/>
        <v>1903.1928010888696</v>
      </c>
    </row>
    <row r="10" spans="2:21" x14ac:dyDescent="0.25">
      <c r="B10" s="20">
        <v>0.29166666666666702</v>
      </c>
      <c r="C10" s="21">
        <v>-197.12503868360284</v>
      </c>
      <c r="D10" s="22">
        <v>-11826.8436</v>
      </c>
      <c r="E10" s="19">
        <v>4434.0009545889534</v>
      </c>
      <c r="F10" s="19">
        <v>856.57136453045678</v>
      </c>
      <c r="G10" s="19">
        <v>1320</v>
      </c>
      <c r="H10" s="19">
        <v>1279.5</v>
      </c>
      <c r="I10" s="19">
        <v>5459.2</v>
      </c>
      <c r="J10" s="23">
        <f t="shared" si="0"/>
        <v>1325.3036804358062</v>
      </c>
      <c r="M10" s="20">
        <v>0.29166666666666702</v>
      </c>
      <c r="N10" s="24">
        <v>-600.21362990762373</v>
      </c>
      <c r="O10" s="22">
        <v>-10012.929677419366</v>
      </c>
      <c r="P10" s="19">
        <v>4434.0009545889534</v>
      </c>
      <c r="Q10" s="19">
        <v>856.57136453045678</v>
      </c>
      <c r="R10" s="19">
        <v>1320</v>
      </c>
      <c r="S10" s="19">
        <v>1279.5</v>
      </c>
      <c r="T10" s="19">
        <v>5459.2</v>
      </c>
      <c r="U10" s="19">
        <f t="shared" si="1"/>
        <v>2736.1290117924191</v>
      </c>
    </row>
    <row r="11" spans="2:21" x14ac:dyDescent="0.25">
      <c r="B11" s="20">
        <v>0.33333333333333398</v>
      </c>
      <c r="C11" s="21">
        <v>-1698.2201079676677</v>
      </c>
      <c r="D11" s="22">
        <v>-10202.187600000005</v>
      </c>
      <c r="E11" s="19">
        <v>5103.3725627999993</v>
      </c>
      <c r="F11" s="19">
        <v>806.93947112944136</v>
      </c>
      <c r="G11" s="19">
        <v>1320</v>
      </c>
      <c r="H11" s="19">
        <v>1279.5</v>
      </c>
      <c r="I11" s="19">
        <v>5459.2</v>
      </c>
      <c r="J11" s="23">
        <f t="shared" si="0"/>
        <v>2068.6043259617691</v>
      </c>
      <c r="M11" s="20">
        <v>0.33333333333333398</v>
      </c>
      <c r="N11" s="24">
        <v>-1295.1315167436501</v>
      </c>
      <c r="O11" s="22">
        <v>-5214.5112442396376</v>
      </c>
      <c r="P11" s="19">
        <v>5103.3725627999993</v>
      </c>
      <c r="Q11" s="19">
        <v>806.93947112944136</v>
      </c>
      <c r="R11" s="19">
        <v>1320</v>
      </c>
      <c r="S11" s="19">
        <v>1279.5</v>
      </c>
      <c r="T11" s="19">
        <v>5459.2</v>
      </c>
      <c r="U11" s="19">
        <f t="shared" si="1"/>
        <v>7459.3692729461527</v>
      </c>
    </row>
    <row r="12" spans="2:21" x14ac:dyDescent="0.25">
      <c r="B12" s="20">
        <v>0.375</v>
      </c>
      <c r="C12" s="21">
        <v>-1767.5308123556579</v>
      </c>
      <c r="D12" s="22">
        <v>4301.5595999999987</v>
      </c>
      <c r="E12" s="19">
        <v>5994.6299346110445</v>
      </c>
      <c r="F12" s="19">
        <v>782.12352442893382</v>
      </c>
      <c r="G12" s="19">
        <v>1320</v>
      </c>
      <c r="H12" s="19">
        <v>1279.5</v>
      </c>
      <c r="I12" s="19">
        <v>5459.2</v>
      </c>
      <c r="J12" s="23">
        <f t="shared" si="0"/>
        <v>17369.482246684322</v>
      </c>
      <c r="M12" s="20">
        <v>0.375</v>
      </c>
      <c r="N12" s="24">
        <v>-1364.4422211316369</v>
      </c>
      <c r="O12" s="22">
        <v>4811.1204608295038</v>
      </c>
      <c r="P12" s="19">
        <v>5994.6299346110445</v>
      </c>
      <c r="Q12" s="19">
        <v>782.12352442893382</v>
      </c>
      <c r="R12" s="19">
        <v>1320</v>
      </c>
      <c r="S12" s="19">
        <v>1279.5</v>
      </c>
      <c r="T12" s="19">
        <v>5459.2</v>
      </c>
      <c r="U12" s="19">
        <f t="shared" si="1"/>
        <v>18282.131698737845</v>
      </c>
    </row>
    <row r="13" spans="2:21" x14ac:dyDescent="0.25">
      <c r="B13" s="20">
        <v>0.41666666666666702</v>
      </c>
      <c r="C13" s="21">
        <v>-1614.3229255196295</v>
      </c>
      <c r="D13" s="22">
        <v>18805.306800000006</v>
      </c>
      <c r="E13" s="19">
        <v>6774.9444246220901</v>
      </c>
      <c r="F13" s="19">
        <v>757.30757772842628</v>
      </c>
      <c r="G13" s="19">
        <v>1320</v>
      </c>
      <c r="H13" s="19">
        <v>1279.5</v>
      </c>
      <c r="I13" s="19">
        <v>5459.2</v>
      </c>
      <c r="J13" s="23">
        <f t="shared" si="0"/>
        <v>32781.935876830888</v>
      </c>
      <c r="M13" s="20">
        <v>0.41666666666666702</v>
      </c>
      <c r="N13" s="24">
        <v>-405.0571518475731</v>
      </c>
      <c r="O13" s="22">
        <v>18512.136497695861</v>
      </c>
      <c r="P13" s="19">
        <v>6774.9444246220901</v>
      </c>
      <c r="Q13" s="19">
        <v>757.30757772842628</v>
      </c>
      <c r="R13" s="19">
        <v>1320</v>
      </c>
      <c r="S13" s="19">
        <v>1279.5</v>
      </c>
      <c r="T13" s="19">
        <v>5459.2</v>
      </c>
      <c r="U13" s="19">
        <f t="shared" si="1"/>
        <v>33698.031348198798</v>
      </c>
    </row>
    <row r="14" spans="2:21" x14ac:dyDescent="0.25">
      <c r="B14" s="20">
        <v>0.45833333333333398</v>
      </c>
      <c r="C14" s="21">
        <v>-2267.29222113164</v>
      </c>
      <c r="D14" s="22">
        <v>26766.121199999994</v>
      </c>
      <c r="E14" s="19">
        <v>7612.5875142386576</v>
      </c>
      <c r="F14" s="19">
        <v>757.30757772842628</v>
      </c>
      <c r="G14" s="19">
        <v>1320</v>
      </c>
      <c r="H14" s="19">
        <v>1279.5</v>
      </c>
      <c r="I14" s="19">
        <v>5459.2</v>
      </c>
      <c r="J14" s="23">
        <f t="shared" si="0"/>
        <v>40927.424070835434</v>
      </c>
      <c r="K14" s="25">
        <f>MAX(J4:J27)</f>
        <v>86163.104090677196</v>
      </c>
      <c r="L14" s="1" t="s">
        <v>89</v>
      </c>
      <c r="M14" s="20">
        <v>0.45833333333333398</v>
      </c>
      <c r="N14" s="24">
        <v>-1058.0264474595836</v>
      </c>
      <c r="O14" s="22">
        <v>24015.003594470047</v>
      </c>
      <c r="P14" s="19">
        <v>7612.5875142386576</v>
      </c>
      <c r="Q14" s="19">
        <v>757.30757772842628</v>
      </c>
      <c r="R14" s="19">
        <v>1320</v>
      </c>
      <c r="S14" s="19">
        <v>1279.5</v>
      </c>
      <c r="T14" s="19">
        <v>5459.2</v>
      </c>
      <c r="U14" s="19">
        <f t="shared" si="1"/>
        <v>39385.572238977547</v>
      </c>
    </row>
    <row r="15" spans="2:21" x14ac:dyDescent="0.25">
      <c r="B15" s="20">
        <v>0.5</v>
      </c>
      <c r="C15" s="21">
        <v>-2442.563592956119</v>
      </c>
      <c r="D15" s="22">
        <v>36159.586800000005</v>
      </c>
      <c r="E15" s="19">
        <v>8281.9591224497017</v>
      </c>
      <c r="F15" s="19">
        <v>766.83109041878163</v>
      </c>
      <c r="G15" s="19">
        <v>1320</v>
      </c>
      <c r="H15" s="19">
        <v>1279.5</v>
      </c>
      <c r="I15" s="19">
        <v>5459.2</v>
      </c>
      <c r="J15" s="23">
        <f t="shared" si="0"/>
        <v>50824.513419912371</v>
      </c>
      <c r="K15" s="1">
        <f>MAX(U4:U27)</f>
        <v>69698.557864830305</v>
      </c>
      <c r="L15" s="1" t="s">
        <v>88</v>
      </c>
      <c r="M15" s="20">
        <v>0.5</v>
      </c>
      <c r="N15" s="24">
        <v>-830.20922806004501</v>
      </c>
      <c r="O15" s="22">
        <v>32345.874746543781</v>
      </c>
      <c r="P15" s="19">
        <v>8281.9591224497017</v>
      </c>
      <c r="Q15" s="19">
        <v>766.83109041878163</v>
      </c>
      <c r="R15" s="19">
        <v>1320</v>
      </c>
      <c r="S15" s="19">
        <v>1279.5</v>
      </c>
      <c r="T15" s="19">
        <v>5459.2</v>
      </c>
      <c r="U15" s="19">
        <f t="shared" si="1"/>
        <v>48623.155731352221</v>
      </c>
    </row>
    <row r="16" spans="2:21" x14ac:dyDescent="0.25">
      <c r="B16" s="20">
        <v>0.54166666666666696</v>
      </c>
      <c r="C16" s="21">
        <v>-1004.0610848729798</v>
      </c>
      <c r="D16" s="22">
        <v>53986.493999999992</v>
      </c>
      <c r="E16" s="19">
        <v>8786.7735666662702</v>
      </c>
      <c r="F16" s="19">
        <v>801.17054980964451</v>
      </c>
      <c r="G16" s="19">
        <v>1320</v>
      </c>
      <c r="H16" s="19">
        <v>1279.5</v>
      </c>
      <c r="I16" s="19">
        <v>5459.2</v>
      </c>
      <c r="J16" s="23">
        <f t="shared" si="0"/>
        <v>70629.077031602923</v>
      </c>
      <c r="K16" s="25">
        <f>K14-K15</f>
        <v>16464.546225846891</v>
      </c>
      <c r="L16" s="1" t="s">
        <v>90</v>
      </c>
      <c r="M16" s="20">
        <v>0.54166666666666696</v>
      </c>
      <c r="N16" s="24">
        <v>608.29328002309467</v>
      </c>
      <c r="O16" s="22">
        <v>44668.621658986172</v>
      </c>
      <c r="P16" s="19">
        <v>8786.7735666662702</v>
      </c>
      <c r="Q16" s="19">
        <v>801.17054980964451</v>
      </c>
      <c r="R16" s="19">
        <v>1320</v>
      </c>
      <c r="S16" s="19">
        <v>1279.5</v>
      </c>
      <c r="T16" s="19">
        <v>5459.2</v>
      </c>
      <c r="U16" s="19">
        <f t="shared" si="1"/>
        <v>62923.559055485173</v>
      </c>
    </row>
    <row r="17" spans="2:21" x14ac:dyDescent="0.25">
      <c r="B17" s="20">
        <v>0.58333333333333404</v>
      </c>
      <c r="C17" s="21">
        <v>353.0038389145497</v>
      </c>
      <c r="D17" s="22">
        <v>67840.378800000006</v>
      </c>
      <c r="E17" s="19">
        <v>9065.9879298717933</v>
      </c>
      <c r="F17" s="19">
        <v>845.03352189086263</v>
      </c>
      <c r="G17" s="19">
        <v>1320</v>
      </c>
      <c r="H17" s="19">
        <v>1279.5</v>
      </c>
      <c r="I17" s="19">
        <v>5459.2</v>
      </c>
      <c r="J17" s="23">
        <f t="shared" si="0"/>
        <v>86163.104090677196</v>
      </c>
      <c r="M17" s="20">
        <v>0.58333333333333404</v>
      </c>
      <c r="N17" s="24">
        <v>1159.1810213625854</v>
      </c>
      <c r="O17" s="22">
        <v>50569.655391705062</v>
      </c>
      <c r="P17" s="19">
        <v>9065.9879298717933</v>
      </c>
      <c r="Q17" s="19">
        <v>845.03352189086263</v>
      </c>
      <c r="R17" s="19">
        <v>1320</v>
      </c>
      <c r="S17" s="19">
        <v>1279.5</v>
      </c>
      <c r="T17" s="19">
        <v>5459.2</v>
      </c>
      <c r="U17" s="19">
        <f t="shared" si="1"/>
        <v>69698.557864830305</v>
      </c>
    </row>
    <row r="18" spans="2:21" x14ac:dyDescent="0.25">
      <c r="B18" s="20">
        <v>0.625</v>
      </c>
      <c r="C18" s="21">
        <v>-192.6953827944586</v>
      </c>
      <c r="D18" s="22">
        <v>63749.199599999993</v>
      </c>
      <c r="E18" s="19">
        <v>9234.2594112773149</v>
      </c>
      <c r="F18" s="19">
        <v>938.52838737309639</v>
      </c>
      <c r="G18" s="19">
        <v>1320</v>
      </c>
      <c r="H18" s="19">
        <v>1279.5</v>
      </c>
      <c r="I18" s="19">
        <v>5459.2</v>
      </c>
      <c r="J18" s="23">
        <f t="shared" si="0"/>
        <v>81787.99201585594</v>
      </c>
      <c r="M18" s="20">
        <v>0.625</v>
      </c>
      <c r="N18" s="24">
        <v>210.39320842955911</v>
      </c>
      <c r="O18" s="22">
        <v>45903.959170506911</v>
      </c>
      <c r="P18" s="19">
        <v>9234.2594112773149</v>
      </c>
      <c r="Q18" s="19">
        <v>938.52838737309639</v>
      </c>
      <c r="R18" s="19">
        <v>1320</v>
      </c>
      <c r="S18" s="19">
        <v>1279.5</v>
      </c>
      <c r="T18" s="19">
        <v>5459.2</v>
      </c>
      <c r="U18" s="19">
        <f t="shared" si="1"/>
        <v>64345.840177586877</v>
      </c>
    </row>
    <row r="19" spans="2:21" x14ac:dyDescent="0.25">
      <c r="B19" s="20">
        <v>0.66666666666666696</v>
      </c>
      <c r="C19" s="21">
        <v>105.85205600461765</v>
      </c>
      <c r="D19" s="22">
        <v>60322.652399999992</v>
      </c>
      <c r="E19" s="19">
        <v>9012.3736476773156</v>
      </c>
      <c r="F19" s="19">
        <v>1047.3156868654821</v>
      </c>
      <c r="G19" s="19">
        <v>1320</v>
      </c>
      <c r="H19" s="19">
        <v>1279.5</v>
      </c>
      <c r="I19" s="19">
        <v>5459.2</v>
      </c>
      <c r="J19" s="23">
        <f t="shared" si="0"/>
        <v>78546.893790547401</v>
      </c>
      <c r="M19" s="20">
        <v>0.66666666666666696</v>
      </c>
      <c r="N19" s="24">
        <v>105.85205600461765</v>
      </c>
      <c r="O19" s="22">
        <v>41697.6859907834</v>
      </c>
      <c r="P19" s="19">
        <v>9012.3736476773156</v>
      </c>
      <c r="Q19" s="19">
        <v>1047.3156868654821</v>
      </c>
      <c r="R19" s="19">
        <v>1320</v>
      </c>
      <c r="S19" s="19">
        <v>1279.5</v>
      </c>
      <c r="T19" s="19">
        <v>5459.2</v>
      </c>
      <c r="U19" s="19">
        <f t="shared" si="1"/>
        <v>59921.927381330817</v>
      </c>
    </row>
    <row r="20" spans="2:21" x14ac:dyDescent="0.25">
      <c r="B20" s="20">
        <v>0.70833333333333404</v>
      </c>
      <c r="C20" s="21">
        <v>726.05050173210179</v>
      </c>
      <c r="D20" s="22">
        <v>55581.610800000002</v>
      </c>
      <c r="E20" s="19">
        <v>9065.9879298717933</v>
      </c>
      <c r="F20" s="19">
        <v>1215.2583924492385</v>
      </c>
      <c r="G20" s="19">
        <v>1320</v>
      </c>
      <c r="H20" s="19">
        <v>1279.5</v>
      </c>
      <c r="I20" s="19">
        <v>5459.2</v>
      </c>
      <c r="J20" s="23">
        <f t="shared" si="0"/>
        <v>74647.60762405314</v>
      </c>
      <c r="M20" s="20">
        <v>0.70833333333333404</v>
      </c>
      <c r="N20" s="24">
        <v>1129.1390929561196</v>
      </c>
      <c r="O20" s="22">
        <v>40258.160460829487</v>
      </c>
      <c r="P20" s="19">
        <v>9065.9879298717933</v>
      </c>
      <c r="Q20" s="19">
        <v>1215.2583924492385</v>
      </c>
      <c r="R20" s="19">
        <v>1320</v>
      </c>
      <c r="S20" s="19">
        <v>1279.5</v>
      </c>
      <c r="T20" s="19">
        <v>5459.2</v>
      </c>
      <c r="U20" s="19">
        <f t="shared" si="1"/>
        <v>59727.24587610663</v>
      </c>
    </row>
    <row r="21" spans="2:21" x14ac:dyDescent="0.25">
      <c r="B21" s="20">
        <v>0.75</v>
      </c>
      <c r="C21" s="21">
        <v>2487.6235317551968</v>
      </c>
      <c r="D21" s="22">
        <v>52731.078000000009</v>
      </c>
      <c r="E21" s="19">
        <v>9452.43085746627</v>
      </c>
      <c r="F21" s="19">
        <v>1383.2010980329949</v>
      </c>
      <c r="G21" s="19">
        <v>1320</v>
      </c>
      <c r="H21" s="19">
        <v>1279.5</v>
      </c>
      <c r="I21" s="19">
        <v>5459.2</v>
      </c>
      <c r="J21" s="23">
        <f t="shared" si="0"/>
        <v>74113.033487254477</v>
      </c>
      <c r="M21" s="20">
        <v>0.75</v>
      </c>
      <c r="N21" s="24">
        <v>2487.6235317551968</v>
      </c>
      <c r="O21" s="22">
        <v>36450.053917050696</v>
      </c>
      <c r="P21" s="19">
        <v>9452.43085746627</v>
      </c>
      <c r="Q21" s="19">
        <v>1383.2010980329949</v>
      </c>
      <c r="R21" s="19">
        <v>1320</v>
      </c>
      <c r="S21" s="19">
        <v>1279.5</v>
      </c>
      <c r="T21" s="19">
        <v>5459.2</v>
      </c>
      <c r="U21" s="19">
        <f t="shared" si="1"/>
        <v>57832.009404305158</v>
      </c>
    </row>
    <row r="22" spans="2:21" x14ac:dyDescent="0.25">
      <c r="B22" s="20">
        <v>0.79166666666666696</v>
      </c>
      <c r="C22" s="21">
        <v>2854.062159930716</v>
      </c>
      <c r="D22" s="22">
        <v>38227.330800000011</v>
      </c>
      <c r="E22" s="19">
        <v>7340.8017858552248</v>
      </c>
      <c r="F22" s="19">
        <v>1541.6202909263957</v>
      </c>
      <c r="G22" s="19">
        <v>1320</v>
      </c>
      <c r="H22" s="19">
        <v>1279.5</v>
      </c>
      <c r="I22" s="19">
        <v>5459.2</v>
      </c>
      <c r="J22" s="23">
        <f t="shared" si="0"/>
        <v>58022.51503671235</v>
      </c>
      <c r="M22" s="20">
        <v>0.79166666666666696</v>
      </c>
      <c r="N22" s="24">
        <v>3257.1507511547343</v>
      </c>
      <c r="O22" s="22">
        <v>28262.114377880185</v>
      </c>
      <c r="P22" s="19">
        <v>7340.8017858552248</v>
      </c>
      <c r="Q22" s="19">
        <v>1541.6202909263957</v>
      </c>
      <c r="R22" s="19">
        <v>1320</v>
      </c>
      <c r="S22" s="19">
        <v>1279.5</v>
      </c>
      <c r="T22" s="19">
        <v>5459.2</v>
      </c>
      <c r="U22" s="19">
        <f t="shared" si="1"/>
        <v>48460.387205816536</v>
      </c>
    </row>
    <row r="23" spans="2:21" x14ac:dyDescent="0.25">
      <c r="B23" s="20">
        <v>0.83333333333333404</v>
      </c>
      <c r="C23" s="21">
        <v>2817.4121968822142</v>
      </c>
      <c r="D23" s="22">
        <v>21065.055599999981</v>
      </c>
      <c r="E23" s="19">
        <v>6005.77288684418</v>
      </c>
      <c r="F23" s="19">
        <v>1650.4075904187816</v>
      </c>
      <c r="G23" s="19">
        <v>1320</v>
      </c>
      <c r="H23" s="19">
        <v>1279.5</v>
      </c>
      <c r="I23" s="19">
        <v>5459.2</v>
      </c>
      <c r="J23" s="23">
        <f t="shared" si="0"/>
        <v>39597.348274145159</v>
      </c>
      <c r="M23" s="20">
        <v>0.83333333333333404</v>
      </c>
      <c r="N23" s="24">
        <v>3220.5007881062352</v>
      </c>
      <c r="O23" s="22">
        <v>16398.790506912443</v>
      </c>
      <c r="P23" s="19">
        <v>6005.77288684418</v>
      </c>
      <c r="Q23" s="19">
        <v>1650.4075904187816</v>
      </c>
      <c r="R23" s="19">
        <v>1320</v>
      </c>
      <c r="S23" s="19">
        <v>1279.5</v>
      </c>
      <c r="T23" s="19">
        <v>5459.2</v>
      </c>
      <c r="U23" s="19">
        <f t="shared" si="1"/>
        <v>35334.171772281639</v>
      </c>
    </row>
    <row r="24" spans="2:21" x14ac:dyDescent="0.25">
      <c r="B24" s="20">
        <v>0.875</v>
      </c>
      <c r="C24" s="21">
        <v>2997.9821968822166</v>
      </c>
      <c r="D24" s="22">
        <v>11464.8156</v>
      </c>
      <c r="E24" s="19">
        <v>5003.5726332331351</v>
      </c>
      <c r="F24" s="19">
        <v>1675.2235371192892</v>
      </c>
      <c r="G24" s="19">
        <v>1320</v>
      </c>
      <c r="H24" s="19">
        <v>1279.5</v>
      </c>
      <c r="I24" s="19">
        <v>5459.2</v>
      </c>
      <c r="J24" s="23">
        <f t="shared" si="0"/>
        <v>29200.293967234644</v>
      </c>
      <c r="M24" s="20">
        <v>0.875</v>
      </c>
      <c r="N24" s="24">
        <v>3401.0707881062344</v>
      </c>
      <c r="O24" s="22">
        <v>9762.6799078340991</v>
      </c>
      <c r="P24" s="19">
        <v>5003.5726332331351</v>
      </c>
      <c r="Q24" s="19">
        <v>1675.2235371192892</v>
      </c>
      <c r="R24" s="19">
        <v>1320</v>
      </c>
      <c r="S24" s="19">
        <v>1279.5</v>
      </c>
      <c r="T24" s="19">
        <v>5459.2</v>
      </c>
      <c r="U24" s="19">
        <f t="shared" si="1"/>
        <v>27901.24686629276</v>
      </c>
    </row>
    <row r="25" spans="2:21" x14ac:dyDescent="0.25">
      <c r="B25" s="20">
        <v>0.91666666666666696</v>
      </c>
      <c r="C25" s="21">
        <v>3268.1274393764438</v>
      </c>
      <c r="D25" s="22">
        <v>7358.8668000000034</v>
      </c>
      <c r="E25" s="19">
        <v>4223.2581432220895</v>
      </c>
      <c r="F25" s="19">
        <v>1650.4075904187816</v>
      </c>
      <c r="G25" s="19">
        <v>1320</v>
      </c>
      <c r="H25" s="19">
        <v>1279.5</v>
      </c>
      <c r="I25" s="19">
        <v>5459.2</v>
      </c>
      <c r="J25" s="23">
        <f t="shared" si="0"/>
        <v>24559.359973017319</v>
      </c>
      <c r="M25" s="20">
        <v>0.91666666666666696</v>
      </c>
      <c r="N25" s="24">
        <v>3268.1274393764438</v>
      </c>
      <c r="O25" s="22">
        <v>5086.7742857142885</v>
      </c>
      <c r="P25" s="19">
        <v>4223.2581432220895</v>
      </c>
      <c r="Q25" s="19">
        <v>1650.4075904187816</v>
      </c>
      <c r="R25" s="19">
        <v>1320</v>
      </c>
      <c r="S25" s="19">
        <v>1279.5</v>
      </c>
      <c r="T25" s="19">
        <v>5459.2</v>
      </c>
      <c r="U25" s="19">
        <f t="shared" si="1"/>
        <v>22287.267458731603</v>
      </c>
    </row>
    <row r="26" spans="2:21" x14ac:dyDescent="0.25">
      <c r="B26" s="20">
        <v>0.95833333333333404</v>
      </c>
      <c r="C26" s="21">
        <v>2881.4242730946876</v>
      </c>
      <c r="D26" s="22">
        <v>1864.5755999999953</v>
      </c>
      <c r="E26" s="19">
        <v>3611.2151346165679</v>
      </c>
      <c r="F26" s="19">
        <v>1591.2521843274112</v>
      </c>
      <c r="G26" s="19">
        <v>1320</v>
      </c>
      <c r="H26" s="19">
        <v>1279.5</v>
      </c>
      <c r="I26" s="19">
        <v>5459.2</v>
      </c>
      <c r="J26" s="23">
        <f t="shared" si="0"/>
        <v>18007.167192038662</v>
      </c>
      <c r="M26" s="20">
        <v>0.95833333333333404</v>
      </c>
      <c r="N26" s="24">
        <v>2881.4242730946876</v>
      </c>
      <c r="O26" s="22">
        <v>1288.8771428571397</v>
      </c>
      <c r="P26" s="19">
        <v>3611.2151346165679</v>
      </c>
      <c r="Q26" s="19">
        <v>1591.2521843274112</v>
      </c>
      <c r="R26" s="19">
        <v>1320</v>
      </c>
      <c r="S26" s="19">
        <v>1279.5</v>
      </c>
      <c r="T26" s="19">
        <v>5459.2</v>
      </c>
      <c r="U26" s="19">
        <f t="shared" si="1"/>
        <v>17431.468734895807</v>
      </c>
    </row>
    <row r="27" spans="2:21" x14ac:dyDescent="0.25">
      <c r="B27" s="20">
        <v>1</v>
      </c>
      <c r="C27" s="21">
        <v>2509.6870167436482</v>
      </c>
      <c r="D27" s="22">
        <v>-1813.0548000000049</v>
      </c>
      <c r="E27" s="19">
        <v>3110.115007811045</v>
      </c>
      <c r="F27" s="19">
        <v>1472.9413721446699</v>
      </c>
      <c r="G27" s="19">
        <v>1320</v>
      </c>
      <c r="H27" s="19">
        <v>1279.5</v>
      </c>
      <c r="I27" s="19">
        <v>5459.2</v>
      </c>
      <c r="J27" s="23">
        <f t="shared" si="0"/>
        <v>13338.388596699358</v>
      </c>
      <c r="M27" s="20">
        <v>1</v>
      </c>
      <c r="N27" s="24">
        <v>2912.775607967666</v>
      </c>
      <c r="O27" s="22">
        <v>584.42847926266654</v>
      </c>
      <c r="P27" s="19">
        <v>3110.115007811045</v>
      </c>
      <c r="Q27" s="19">
        <v>1472.9413721446699</v>
      </c>
      <c r="R27" s="19">
        <v>1320</v>
      </c>
      <c r="S27" s="19">
        <v>1279.5</v>
      </c>
      <c r="T27" s="19">
        <v>5459.2</v>
      </c>
      <c r="U27" s="19">
        <f t="shared" si="1"/>
        <v>16138.960467186047</v>
      </c>
    </row>
  </sheetData>
  <sheetProtection algorithmName="SHA-512" hashValue="dHSQD+XZNMRyO19+HuR9ZmRAqf0qS6LYYcck/65zqQCcVMEUATf7XTsj34zf1gSkmnzxREzdPGGon6YxHMbfWg==" saltValue="MOejB9KvqboszuVoVnmwoA==" spinCount="100000" sheet="1" objects="1" scenarios="1"/>
  <mergeCells count="2">
    <mergeCell ref="B2:J2"/>
    <mergeCell ref="M2:U2"/>
  </mergeCells>
  <pageMargins left="0.7" right="0.7" top="0.75" bottom="0.75" header="0.3" footer="0.3"/>
  <pageSetup paperSize="9" orientation="portrait" horizontalDpi="0" verticalDpi="0" r:id="rId1"/>
  <ignoredErrors>
    <ignoredError sqref="J4 J5:J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TEMPERATURAS</vt:lpstr>
      <vt:lpstr>PAREDES</vt:lpstr>
      <vt:lpstr>TECHO</vt:lpstr>
      <vt:lpstr>VENTANAS</vt:lpstr>
      <vt:lpstr>PUERTAS</vt:lpstr>
      <vt:lpstr>PERSONAS</vt:lpstr>
      <vt:lpstr>ILUMINACION</vt:lpstr>
      <vt:lpstr>EQUIPOS</vt:lpstr>
      <vt:lpstr>CARGA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RACHIDNA</dc:creator>
  <cp:lastModifiedBy>Jussef Martinez</cp:lastModifiedBy>
  <dcterms:created xsi:type="dcterms:W3CDTF">2013-08-19T03:35:58Z</dcterms:created>
  <dcterms:modified xsi:type="dcterms:W3CDTF">2015-04-27T21:25:24Z</dcterms:modified>
</cp:coreProperties>
</file>